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90" documentId="13_ncr:1_{F6CB121F-512D-4AA6-A0C1-0FB36C537598}" xr6:coauthVersionLast="47" xr6:coauthVersionMax="47" xr10:uidLastSave="{DC5357E5-08A3-4B32-8C74-986A65670D1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<sst xmlns="http://schemas.openxmlformats.org/spreadsheetml/2006/main" count="178607" uniqueCount="39085">
  <si>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</si>
  <si>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</si>
  <si>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</si>
  <si>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</si>
  <si>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</si>
  <si>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</si>
  <si>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</si>
  <si>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</si>
  <si>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</si>
  <si>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</si>
  <si>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</si>
  <si>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</si>
  <si>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</si>
  <si>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</si>
  <si>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</si>
  <si>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</si>
  <si>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</si>
  <si>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</si>
  <si>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</si>
  <si>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</si>
  <si>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</si>
  <si>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</si>
  <si>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</si>
  <si>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</si>
  <si>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</si>
  <si>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</si>
  <si>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</si>
  <si>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</si>
  <si>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</si>
  <si>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</si>
  <si>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</si>
  <si>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</si>
  <si>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</si>
  <si>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</si>
  <si>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</si>
  <si>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</si>
  <si>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</si>
  <si>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</si>
  <si>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</si>
  <si>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</si>
  <si>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</si>
  <si>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</si>
  <si>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</si>
  <si>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</si>
  <si>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</si>
  <si>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</si>
  <si>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</si>
  <si>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</si>
  <si>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</si>
  <si>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</si>
  <si>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</si>
  <si>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</si>
  <si>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</si>
  <si>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</si>
  <si>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</si>
  <si>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</si>
  <si>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</si>
  <si>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</si>
  <si>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</si>
  <si>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</si>
  <si>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</si>
  <si>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</si>
  <si>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</si>
  <si>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</si>
  <si>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</si>
  <si>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</si>
  <si>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</si>
  <si>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</si>
  <si>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</si>
  <si>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</si>
  <si>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</si>
  <si>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</si>
  <si>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</si>
  <si>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</si>
  <si>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</si>
  <si>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</si>
  <si>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</si>
  <si>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</si>
  <si>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</si>
  <si>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</si>
  <si>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</si>
  <si>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</si>
  <si>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</si>
  <si>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</si>
  <si>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</si>
  <si>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</si>
  <si>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</si>
  <si>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</si>
  <si>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</si>
  <si>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</si>
  <si>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</si>
  <si>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</si>
  <si>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</si>
  <si>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</si>
  <si>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</si>
  <si>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</si>
  <si>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</si>
  <si>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</si>
  <si>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</si>
  <si>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</si>
  <si>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</si>
  <si>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</si>
  <si>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</si>
  <si>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</si>
  <si>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</si>
  <si>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</si>
  <si>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</si>
  <si>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</si>
  <si>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</si>
  <si>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</si>
  <si>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</si>
  <si>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</si>
  <si>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</si>
  <si>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</si>
  <si>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</si>
  <si>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</si>
  <si>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</si>
  <si>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</si>
  <si>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</si>
  <si>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</si>
  <si>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</si>
  <si>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</si>
  <si>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</si>
  <si>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</si>
  <si>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</si>
  <si>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</si>
  <si>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</si>
  <si>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</si>
  <si>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</si>
  <si>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</si>
  <si>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</si>
  <si>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</si>
  <si>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</si>
  <si>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</si>
  <si>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</si>
  <si>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</si>
  <si>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</si>
  <si>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</si>
  <si>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</si>
  <si>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</si>
  <si>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</si>
  <si>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</si>
  <si>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</si>
  <si>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</si>
  <si>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</si>
  <si>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</si>
  <si>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</si>
  <si>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</si>
  <si>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</si>
  <si>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</si>
  <si>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</si>
  <si>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</si>
  <si>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</si>
  <si>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</si>
  <si>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</si>
  <si>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</si>
  <si>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</si>
  <si>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</si>
  <si>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</si>
  <si>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</si>
  <si>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</si>
  <si>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</si>
  <si>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</si>
  <si>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</si>
  <si>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</si>
  <si>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</si>
  <si>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</si>
  <si>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</si>
  <si>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</si>
  <si>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</si>
  <si>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</si>
  <si>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</si>
  <si>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</si>
  <si>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</si>
  <si>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</si>
  <si>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</si>
  <si>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</si>
  <si>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</si>
  <si>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</si>
  <si>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</si>
  <si>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</si>
  <si>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</si>
  <si>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</si>
  <si>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</si>
  <si>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</si>
  <si>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</si>
  <si>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</si>
  <si>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</si>
  <si>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</si>
  <si>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</si>
  <si>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</si>
  <si>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</si>
  <si>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</si>
  <si>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</si>
  <si>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</si>
  <si>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</si>
  <si>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</si>
  <si>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</si>
  <si>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</si>
  <si>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</si>
  <si>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</si>
  <si>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</si>
  <si>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</si>
  <si>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</si>
  <si>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</si>
  <si>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</si>
  <si>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</si>
  <si>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</si>
  <si>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</si>
  <si>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</si>
  <si>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</si>
  <si>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</si>
  <si>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</si>
  <si>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</si>
  <si>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</si>
  <si>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</si>
  <si>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</si>
  <si>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</si>
  <si>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</si>
  <si>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</si>
  <si>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</si>
  <si>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</si>
  <si>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</si>
  <si>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</si>
  <si>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</si>
  <si>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</si>
  <si>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</si>
  <si>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</si>
  <si>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</si>
  <si>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</si>
  <si>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</si>
  <si>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</si>
  <si>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</si>
  <si>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</si>
  <si>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</si>
  <si>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</si>
  <si>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</si>
  <si>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</si>
  <si>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</si>
  <si>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</si>
  <si>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</si>
  <si>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</si>
  <si>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</si>
  <si>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</si>
  <si>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</si>
  <si>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</si>
  <si>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</si>
  <si>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</si>
  <si>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</si>
  <si>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</si>
  <si>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</si>
  <si>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</si>
  <si>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</si>
  <si>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</si>
  <si>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</si>
  <si>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</si>
  <si>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</si>
  <si>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</si>
  <si>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</si>
  <si>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</si>
  <si>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</si>
  <si>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</si>
  <si>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</si>
  <si>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</si>
  <si>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</si>
  <si>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</si>
  <si>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</si>
  <si>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</si>
  <si>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</si>
  <si>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</si>
  <si>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</si>
  <si>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</si>
  <si>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</si>
  <si>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</si>
  <si>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</si>
  <si>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</si>
  <si>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</si>
  <si>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</si>
  <si>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</si>
  <si>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</si>
  <si>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</si>
  <si>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</si>
  <si>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</si>
  <si>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</si>
  <si>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</si>
  <si>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</si>
  <si>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</si>
  <si>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</si>
  <si>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</si>
  <si>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</si>
  <si>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</si>
  <si>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</si>
  <si>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</si>
  <si>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</si>
  <si>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</si>
  <si>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</si>
  <si>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</si>
  <si>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</si>
  <si>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</si>
  <si>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</si>
  <si>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</si>
  <si>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</si>
  <si>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</si>
  <si>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</si>
  <si>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</si>
  <si>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</si>
  <si>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</si>
  <si>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</si>
  <si>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</si>
  <si>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</si>
  <si>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</si>
  <si>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</si>
  <si>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</si>
  <si>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</si>
  <si>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</si>
  <si>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</si>
  <si>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</si>
  <si>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</si>
  <si>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</si>
  <si>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</si>
  <si>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</si>
  <si>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</si>
  <si>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</si>
  <si>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</si>
  <si>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</si>
  <si>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</si>
  <si>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</si>
  <si>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</si>
  <si>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</si>
  <si>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</si>
  <si>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</si>
  <si>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</si>
  <si>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</si>
  <si>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</si>
  <si>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</si>
  <si>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</si>
  <si>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</si>
  <si>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</si>
  <si>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</si>
  <si>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</si>
  <si>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</si>
  <si>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</si>
  <si>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</si>
  <si>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</si>
  <si>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</si>
  <si>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</si>
  <si>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</si>
  <si>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</si>
  <si>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</si>
  <si>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</si>
  <si>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</si>
  <si>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</si>
  <si>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</si>
  <si>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</si>
  <si>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</si>
  <si>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</si>
  <si>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</si>
  <si>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</si>
  <si>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</si>
  <si>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</si>
  <si>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</si>
  <si>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</si>
  <si>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</si>
  <si>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</si>
  <si>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</si>
  <si>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</si>
  <si>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</si>
  <si>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</si>
  <si>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</si>
  <si>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</si>
  <si>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</si>
  <si>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</si>
  <si>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</si>
  <si>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</si>
  <si>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</si>
  <si>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</si>
  <si>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</si>
  <si>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</si>
  <si>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</si>
  <si>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</si>
  <si>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</si>
  <si>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</si>
  <si>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</si>
  <si>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</si>
  <si>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</si>
  <si>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</si>
  <si>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</si>
  <si>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</si>
  <si>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</si>
  <si>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</si>
  <si>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</si>
  <si>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</si>
  <si>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</si>
  <si>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</si>
  <si>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</si>
  <si>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</si>
  <si>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</si>
  <si>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</si>
  <si>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</si>
  <si>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</si>
  <si>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</si>
  <si>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</si>
  <si>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</si>
  <si>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</si>
  <si>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</si>
  <si>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</si>
  <si>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</si>
  <si>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</si>
  <si>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</si>
  <si>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</si>
  <si>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</si>
  <si>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</si>
  <si>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</si>
  <si>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</si>
  <si>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</si>
  <si>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</si>
  <si>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</si>
  <si>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</si>
  <si>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</si>
  <si>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</si>
  <si>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</si>
  <si>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</si>
  <si>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</si>
  <si>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</si>
  <si>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</si>
  <si>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</si>
  <si>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</si>
  <si>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</si>
  <si>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</si>
  <si>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</si>
  <si>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</si>
  <si>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</si>
  <si>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</si>
  <si>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</si>
  <si>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</si>
  <si>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</si>
  <si>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</si>
  <si>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</si>
  <si>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</si>
  <si>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</si>
  <si>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</si>
  <si>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</si>
  <si>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</si>
  <si>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</si>
  <si>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</si>
  <si>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</si>
  <si>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</si>
  <si>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</si>
  <si>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</si>
  <si>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</si>
  <si>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</si>
  <si>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</si>
  <si>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</si>
  <si>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</si>
  <si>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</si>
  <si>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</si>
  <si>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</si>
  <si>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</si>
  <si>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</si>
  <si>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</si>
  <si>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</si>
  <si>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</si>
  <si>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</si>
  <si>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</si>
  <si>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</si>
  <si>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</si>
  <si>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</si>
  <si>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</si>
  <si>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</si>
  <si>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</si>
  <si>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</si>
  <si>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</si>
  <si>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</si>
  <si>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</si>
  <si>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</si>
  <si>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</si>
  <si>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</si>
  <si>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</si>
  <si>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</si>
  <si>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</si>
  <si>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</si>
  <si>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</si>
  <si>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</si>
  <si>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</si>
  <si>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</si>
  <si>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</si>
  <si>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</si>
  <si>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</si>
  <si>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</si>
  <si>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</si>
  <si>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</si>
  <si>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</si>
  <si>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</si>
  <si>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</si>
  <si>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</si>
  <si>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</si>
  <si>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</si>
  <si>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</si>
  <si>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</si>
  <si>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</si>
  <si>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</si>
  <si>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</si>
  <si>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</si>
  <si>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</si>
  <si>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</si>
  <si>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</si>
  <si>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</si>
  <si>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</si>
  <si>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</si>
  <si>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</si>
  <si>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</si>
  <si>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</si>
  <si>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</si>
  <si>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</si>
  <si>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</si>
  <si>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</si>
  <si>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</si>
  <si>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</si>
  <si>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</si>
  <si>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</si>
  <si>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</si>
  <si>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</si>
  <si>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</si>
  <si>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</si>
  <si>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</si>
  <si>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</si>
  <si>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</si>
  <si>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</si>
  <si>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</si>
  <si>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</si>
  <si>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</si>
  <si>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</si>
  <si>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</si>
  <si>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</si>
  <si>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</si>
  <si>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</si>
  <si>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</si>
  <si>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</si>
  <si>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</si>
  <si>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</si>
  <si>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</si>
  <si>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</si>
  <si>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</si>
  <si>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</si>
  <si>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</si>
  <si>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</si>
  <si>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</si>
  <si>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</si>
  <si>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</si>
  <si>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</si>
  <si>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</si>
  <si>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</si>
  <si>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</si>
  <si>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</si>
  <si>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</si>
  <si>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</si>
  <si>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</si>
  <si>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</si>
  <si>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</si>
  <si>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</si>
  <si>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</si>
  <si>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</si>
  <si>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</si>
  <si>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</si>
  <si>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</si>
  <si>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</si>
  <si>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</si>
  <si>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</si>
  <si>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</si>
  <si>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</si>
  <si>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</si>
  <si>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</si>
  <si>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</si>
  <si>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</si>
  <si>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</si>
  <si>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</si>
  <si>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</si>
  <si>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</si>
  <si>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</si>
  <si>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</si>
  <si>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</si>
  <si>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</si>
  <si>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</si>
  <si>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</si>
  <si>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</si>
  <si>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</si>
  <si>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</si>
  <si>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</si>
  <si>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</si>
  <si>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</si>
  <si>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</si>
  <si>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</si>
  <si>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</si>
  <si>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</si>
  <si>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</si>
  <si>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</si>
  <si>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</si>
  <si>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</si>
  <si>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</si>
  <si>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</si>
  <si>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</si>
  <si>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</si>
  <si>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</si>
  <si>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</si>
  <si>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</si>
  <si>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</si>
  <si>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</si>
  <si>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</si>
  <si>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</si>
  <si>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</si>
  <si>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</si>
  <si>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</si>
  <si>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</si>
  <si>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</si>
  <si>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</si>
  <si>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</si>
  <si>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</si>
  <si>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</si>
  <si>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</si>
  <si>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</si>
  <si>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</si>
  <si>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</si>
  <si>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</si>
  <si>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</si>
  <si>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</si>
  <si>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</si>
  <si>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</si>
  <si>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</si>
  <si>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</si>
  <si>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</si>
  <si>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</si>
  <si>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</si>
  <si>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</si>
  <si>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</si>
  <si>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</si>
  <si>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</si>
  <si>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</si>
  <si>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</si>
  <si>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</si>
  <si>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</si>
  <si>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</si>
  <si>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</si>
  <si>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</si>
  <si>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</si>
  <si>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</si>
  <si>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</si>
  <si>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</si>
  <si>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</si>
  <si>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</si>
  <si>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</si>
  <si>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</si>
  <si>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</si>
  <si>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</si>
  <si>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</si>
  <si>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</si>
  <si>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</si>
  <si>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</si>
  <si>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</si>
  <si>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</si>
  <si>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</si>
  <si>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</si>
  <si>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</si>
  <si>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</si>
  <si>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</si>
  <si>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</si>
  <si>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</si>
  <si>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</si>
  <si>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</si>
  <si>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</si>
  <si>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</si>
  <si>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</si>
  <si>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</si>
  <si>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</si>
  <si>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</si>
  <si>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</si>
  <si>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</si>
  <si>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</si>
  <si>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</si>
  <si>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</si>
  <si>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</si>
  <si>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</si>
  <si>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</si>
  <si>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</si>
  <si>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</si>
  <si>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</si>
  <si>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</si>
  <si>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</si>
  <si>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</si>
  <si>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</si>
  <si>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</si>
  <si>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</si>
  <si>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</si>
  <si>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</si>
  <si>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</si>
  <si>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</si>
  <si>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</si>
  <si>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</si>
  <si>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</si>
  <si>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</si>
  <si>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</si>
  <si>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</si>
  <si>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</si>
  <si>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</si>
  <si>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</si>
  <si>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</si>
  <si>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</si>
  <si>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</si>
  <si>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</si>
  <si>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</si>
  <si>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</si>
  <si>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</si>
  <si>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</si>
  <si>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</si>
  <si>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</si>
  <si>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</si>
  <si>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</si>
  <si>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</si>
  <si>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</si>
  <si>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</si>
  <si>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</si>
  <si>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</si>
  <si>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</si>
  <si>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</si>
  <si>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</si>
  <si>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</si>
  <si>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</si>
  <si>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</si>
  <si>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</si>
  <si>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</si>
  <si>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</si>
  <si>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</si>
  <si>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</si>
  <si>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</si>
  <si>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</si>
  <si>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</si>
  <si>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</si>
  <si>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</si>
  <si>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</si>
  <si>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</si>
  <si>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</si>
  <si>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</si>
  <si>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</si>
  <si>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</si>
  <si>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</si>
  <si>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</si>
  <si>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</si>
  <si>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</si>
  <si>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</si>
  <si>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</si>
  <si>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</si>
  <si>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</si>
  <si>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</si>
  <si>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</si>
  <si>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</si>
  <si>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</si>
  <si>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</si>
  <si>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</si>
  <si>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</si>
  <si>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</si>
  <si>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</si>
  <si>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</si>
  <si>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</si>
  <si>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</si>
  <si>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</si>
  <si>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</si>
  <si>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</si>
  <si>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</si>
  <si>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</si>
  <si>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</si>
  <si>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</si>
  <si>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</si>
  <si>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</si>
  <si>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</si>
  <si>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</si>
  <si>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</si>
  <si>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</si>
  <si>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</si>
  <si>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</si>
  <si>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</si>
  <si>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</si>
  <si>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</si>
  <si>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</si>
  <si>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</si>
  <si>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</si>
  <si>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</si>
  <si>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</si>
  <si>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</si>
  <si>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</si>
  <si>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</si>
  <si>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</si>
  <si>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</si>
  <si>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</si>
  <si>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</si>
  <si>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</si>
  <si>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</si>
  <si>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</si>
  <si>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</si>
  <si>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</si>
  <si>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</si>
  <si>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</si>
  <si>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</si>
  <si>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</si>
  <si>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</si>
  <si>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</si>
  <si>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</si>
  <si>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</si>
  <si>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</si>
  <si>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</si>
  <si>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</si>
  <si>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</si>
  <si>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</si>
  <si>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</si>
  <si>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</si>
  <si>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</si>
  <si>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</si>
  <si>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</si>
  <si>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</si>
  <si>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</si>
  <si>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</si>
  <si>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</si>
  <si>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</si>
  <si>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</si>
  <si>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</si>
  <si>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</si>
  <si>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</si>
  <si>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</si>
  <si>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</si>
  <si>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</si>
  <si>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</si>
  <si>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</si>
  <si>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</si>
  <si>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</si>
  <si>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</si>
  <si>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</si>
  <si>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</si>
  <si>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</si>
  <si>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</si>
  <si>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</si>
  <si>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</si>
  <si>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</si>
  <si>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</si>
  <si>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</si>
  <si>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</si>
  <si>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</si>
  <si>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</si>
  <si>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</si>
  <si>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</si>
  <si>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</si>
  <si>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</si>
  <si>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</si>
  <si>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</si>
  <si>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</si>
  <si>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</si>
  <si>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</si>
  <si>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</si>
  <si>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</si>
  <si>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</si>
  <si>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</si>
  <si>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</si>
  <si>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</si>
  <si>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</si>
  <si>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</si>
  <si>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</si>
  <si>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</si>
  <si>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</si>
  <si>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</si>
  <si>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</si>
  <si>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</si>
  <si>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</si>
  <si>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</si>
  <si>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</si>
  <si>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</si>
  <si>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</si>
  <si>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</si>
  <si>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</si>
  <si>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</si>
  <si>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</si>
  <si>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</si>
  <si>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</si>
  <si>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</si>
  <si>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</si>
  <si>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</si>
  <si>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</si>
  <si>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</si>
  <si>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</si>
  <si>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</si>
  <si>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</si>
  <si>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</si>
  <si>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</si>
  <si>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</si>
  <si>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</si>
  <si>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</si>
  <si>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</si>
  <si>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</si>
  <si>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</si>
  <si>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</si>
  <si>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</si>
  <si>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</si>
  <si>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</si>
  <si>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</si>
  <si>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</si>
  <si>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</si>
  <si>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</si>
  <si>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</si>
  <si>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</si>
  <si>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</si>
  <si>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</si>
  <si>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</si>
  <si>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</si>
  <si>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</si>
  <si>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</si>
  <si>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</si>
  <si>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</si>
  <si>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</si>
  <si>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</si>
  <si>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</si>
  <si>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</si>
  <si>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</si>
  <si>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</si>
  <si>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</si>
  <si>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</si>
  <si>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</si>
  <si>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</si>
  <si>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</si>
  <si>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</si>
  <si>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</si>
  <si>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</si>
  <si>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</si>
  <si>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</si>
  <si>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</si>
  <si>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</si>
  <si>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</si>
  <si>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</si>
  <si>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</si>
  <si>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</si>
  <si>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</si>
  <si>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</si>
  <si>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</si>
  <si>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</si>
  <si>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</si>
  <si>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</si>
  <si>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</si>
  <si>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</si>
  <si>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</si>
  <si>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</si>
  <si>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</si>
  <si>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</si>
  <si>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</si>
  <si>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</si>
  <si>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</si>
  <si>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</si>
  <si>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</si>
  <si>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</si>
  <si>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</si>
  <si>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</si>
  <si>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</si>
  <si>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</si>
  <si>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</si>
  <si>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</si>
  <si>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</si>
  <si>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</si>
  <si>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</si>
  <si>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</si>
  <si>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</si>
  <si>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</si>
  <si>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</si>
  <si>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</si>
  <si>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</si>
  <si>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</si>
  <si>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</si>
  <si>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</si>
  <si>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</si>
  <si>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</si>
  <si>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</si>
  <si>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</si>
  <si>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</si>
  <si>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</si>
  <si>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</si>
  <si>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</si>
  <si>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</si>
  <si>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</si>
  <si>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</si>
  <si>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</si>
  <si>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</si>
  <si>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</si>
  <si>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</si>
  <si>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</si>
  <si>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</si>
  <si>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</si>
  <si>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</si>
  <si>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</si>
  <si>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</si>
  <si>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</si>
  <si>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</si>
  <si>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</si>
  <si>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</si>
  <si>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</si>
  <si>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</si>
  <si>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</si>
  <si>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</si>
  <si>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</si>
  <si>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</si>
  <si>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</si>
  <si>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</si>
  <si>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</si>
  <si>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</si>
  <si>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</si>
  <si>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</si>
  <si>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</si>
  <si>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</si>
  <si>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</si>
  <si>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</si>
  <si>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</si>
  <si>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</si>
  <si>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</si>
  <si>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</si>
  <si>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</si>
  <si>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</si>
  <si>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</si>
  <si>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</si>
  <si>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</si>
  <si>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</si>
  <si>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</si>
  <si>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</si>
  <si>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</si>
  <si>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</si>
  <si>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</si>
  <si>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</si>
  <si>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</si>
  <si>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</si>
  <si>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</si>
  <si>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</si>
  <si>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</si>
  <si>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</si>
  <si>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</si>
  <si>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</si>
  <si>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</si>
  <si>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</si>
  <si>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</si>
  <si>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</si>
  <si>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</si>
  <si>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</si>
  <si>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</si>
  <si>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</si>
  <si>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</si>
  <si>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</si>
  <si>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</si>
  <si>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</si>
  <si>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</si>
  <si>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</si>
  <si>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</si>
  <si>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</si>
  <si>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</si>
  <si>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</si>
  <si>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</si>
  <si>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</si>
  <si>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</si>
  <si>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</si>
  <si>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</si>
  <si>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</si>
  <si>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</si>
  <si>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</si>
  <si>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</si>
  <si>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</si>
  <si>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</si>
  <si>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</si>
  <si>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</si>
  <si>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</si>
  <si>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</si>
  <si>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</si>
  <si>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</si>
  <si>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</si>
  <si>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</si>
  <si>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</si>
  <si>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</si>
  <si>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</si>
  <si>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</si>
  <si>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</si>
  <si>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</si>
  <si>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</si>
  <si>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</si>
  <si>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</si>
  <si>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</si>
  <si>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</si>
  <si>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</si>
  <si>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</si>
  <si>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</si>
  <si>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</si>
  <si>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</si>
  <si>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</si>
  <si>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</si>
  <si>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</si>
  <si>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</si>
  <si>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</si>
  <si>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</si>
  <si>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</si>
  <si>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</si>
  <si>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</si>
  <si>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</si>
  <si>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</si>
  <si>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</si>
  <si>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</si>
  <si>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</si>
  <si>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</si>
  <si>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</si>
  <si>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</si>
  <si>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</si>
  <si>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</si>
  <si>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</si>
  <si>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</si>
  <si>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</si>
  <si>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</si>
  <si>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</si>
  <si>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</si>
  <si>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</si>
  <si>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</si>
  <si>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</si>
  <si>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</si>
  <si>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</si>
  <si>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</si>
  <si>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</si>
  <si>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</si>
  <si>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</si>
  <si>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</si>
  <si>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</si>
  <si>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</si>
  <si>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</si>
  <si>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</si>
  <si>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</si>
  <si>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</si>
  <si>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</si>
  <si>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</si>
  <si>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</si>
  <si>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</si>
  <si>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</si>
  <si>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</si>
  <si>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</si>
  <si>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</si>
  <si>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</si>
  <si>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</si>
  <si>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</si>
  <si>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</si>
  <si>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</si>
  <si>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</si>
  <si>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</si>
  <si>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</si>
  <si>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</si>
  <si>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</si>
  <si>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</si>
  <si>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</si>
  <si>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</si>
  <si>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</si>
  <si>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</si>
  <si>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</si>
  <si>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</si>
  <si>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</si>
  <si>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</si>
  <si>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</si>
  <si>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</si>
  <si>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</si>
  <si>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</si>
  <si>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</si>
  <si>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</si>
  <si>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</si>
  <si>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</si>
  <si>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</si>
  <si>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</si>
  <si>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</si>
  <si>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</si>
  <si>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</si>
  <si>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</si>
  <si>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</si>
  <si>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</si>
  <si>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</si>
  <si>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</si>
  <si>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</si>
  <si>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</si>
  <si>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</si>
  <si>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</si>
  <si>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</si>
  <si>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</si>
  <si>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</si>
  <si>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</si>
  <si>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</si>
  <si>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</si>
  <si>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</si>
  <si>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</si>
  <si>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</si>
  <si>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</si>
  <si>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</si>
  <si>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</si>
  <si>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</si>
  <si>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</si>
  <si>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</si>
  <si>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</si>
  <si>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</si>
  <si>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</si>
  <si>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</si>
  <si>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</si>
  <si>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</si>
  <si>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</si>
  <si>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</si>
  <si>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</si>
  <si>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</si>
  <si>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</si>
  <si>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</si>
  <si>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</si>
  <si>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</si>
  <si>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</si>
  <si>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</si>
  <si>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</si>
  <si>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</si>
  <si>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</si>
  <si>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</si>
  <si>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</si>
  <si>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</si>
  <si>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</si>
  <si>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</si>
  <si>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</si>
  <si>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</si>
  <si>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</si>
  <si>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</si>
  <si>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</si>
  <si>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</si>
  <si>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</si>
  <si>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</si>
  <si>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</si>
  <si>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</si>
  <si>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</si>
  <si>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</si>
  <si>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</si>
  <si>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</si>
  <si>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</si>
  <si>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</si>
  <si>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</si>
  <si>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</si>
  <si>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</si>
  <si>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</si>
  <si>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</si>
  <si>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</si>
  <si>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</si>
  <si>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</si>
  <si>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</si>
  <si>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</si>
  <si>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</si>
  <si>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</si>
  <si>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</si>
  <si>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</si>
  <si>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</si>
  <si>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</si>
  <si>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</si>
  <si>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</si>
  <si>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</si>
  <si>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</si>
  <si>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</si>
  <si>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</si>
  <si>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</si>
  <si>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</si>
  <si>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</si>
  <si>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</si>
  <si>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</si>
  <si>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</si>
  <si>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</si>
  <si>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</si>
  <si>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</si>
  <si>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</si>
  <si>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</si>
  <si>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</si>
  <si>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</si>
  <si>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</si>
  <si>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</si>
  <si>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</si>
  <si>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</si>
  <si>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</si>
  <si>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</si>
  <si>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</si>
  <si>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</si>
  <si>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</si>
  <si>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</si>
  <si>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</si>
  <si>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</si>
  <si>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</si>
  <si>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</si>
  <si>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</si>
  <si>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</si>
  <si>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</si>
  <si>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</si>
  <si>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</si>
  <si>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</si>
  <si>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</si>
  <si>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</si>
  <si>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</si>
  <si>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</si>
  <si>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</si>
  <si>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</si>
  <si>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</si>
  <si>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</si>
  <si>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</si>
  <si>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</si>
  <si>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</si>
  <si>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</si>
  <si>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</si>
  <si>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</si>
  <si>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</si>
  <si>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</si>
  <si>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</si>
  <si>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</si>
  <si>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</si>
  <si>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</si>
  <si>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</si>
  <si>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</si>
  <si>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</si>
  <si>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</si>
  <si>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</si>
  <si>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</si>
  <si>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</si>
  <si>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</si>
  <si>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</si>
  <si>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</si>
  <si>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</si>
  <si>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</si>
  <si>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</si>
  <si>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</si>
  <si>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</si>
  <si>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</si>
  <si>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</si>
  <si>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</si>
  <si>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</si>
  <si>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</si>
  <si>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</si>
  <si>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</si>
  <si>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</si>
  <si>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</si>
  <si>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</si>
  <si>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</si>
  <si>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</si>
  <si>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</si>
  <si>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</si>
  <si>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</si>
  <si>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</si>
  <si>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</si>
  <si>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</si>
  <si>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</si>
  <si>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</si>
  <si>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</si>
  <si>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</si>
  <si>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</si>
  <si>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</si>
  <si>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</si>
  <si>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</si>
  <si>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</si>
  <si>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</si>
  <si>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</si>
  <si>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</si>
  <si>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</si>
  <si>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</si>
  <si>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</si>
  <si>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</si>
  <si>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</si>
  <si>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</si>
  <si>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</si>
  <si>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</si>
  <si>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</si>
  <si>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</si>
  <si>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</si>
  <si>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</si>
  <si>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</si>
  <si>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</si>
  <si>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</si>
  <si>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</si>
  <si>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</si>
  <si>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</si>
  <si>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</si>
  <si>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</si>
  <si>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</si>
  <si>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</si>
  <si>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</si>
  <si>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</si>
  <si>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</si>
  <si>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</si>
  <si>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</si>
  <si>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</si>
  <si>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</si>
  <si>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</si>
  <si>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</si>
  <si>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</si>
  <si>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</si>
  <si>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</si>
  <si>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</si>
  <si>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</si>
  <si>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</si>
  <si>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</si>
  <si>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</si>
  <si>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</si>
  <si>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</si>
  <si>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</si>
  <si>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</si>
  <si>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</si>
  <si>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</si>
  <si>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</si>
  <si>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</si>
  <si>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</si>
  <si>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</si>
  <si>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</si>
  <si>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</si>
  <si>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</si>
  <si>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</si>
  <si>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</si>
  <si>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</si>
  <si>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</si>
  <si>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</si>
  <si>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</si>
  <si>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</si>
  <si>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</si>
  <si>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</si>
  <si>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</si>
  <si>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</si>
  <si>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</si>
  <si>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</si>
  <si>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</si>
  <si>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</si>
  <si>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</si>
  <si>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</si>
  <si>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</si>
  <si>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</si>
  <si>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</si>
  <si>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</si>
  <si>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</si>
  <si>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</si>
  <si>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</si>
  <si>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</si>
  <si>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</si>
  <si>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</si>
  <si>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</si>
  <si>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</si>
  <si>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</si>
  <si>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</si>
  <si>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</si>
  <si>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</si>
  <si>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</si>
  <si>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</si>
  <si>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</si>
  <si>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</si>
  <si>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</si>
  <si>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</si>
  <si>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</si>
  <si>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</si>
  <si>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</si>
  <si>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</si>
  <si>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</si>
  <si>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</si>
  <si>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</si>
  <si>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</si>
  <si>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</si>
  <si>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</si>
  <si>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</si>
  <si>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</si>
  <si>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</si>
  <si>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</si>
  <si>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</si>
  <si>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</si>
  <si>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</si>
  <si>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</si>
  <si>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</si>
  <si>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</si>
  <si>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</si>
  <si>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</si>
  <si>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</si>
  <si>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</si>
  <si>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</si>
  <si>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</si>
  <si>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</si>
  <si>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</si>
  <si>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</si>
  <si>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</si>
  <si>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</si>
  <si>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</si>
  <si>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</si>
  <si>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</si>
  <si>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</si>
  <si>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</si>
  <si>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</si>
  <si>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</si>
  <si>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</si>
  <si>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</si>
  <si>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</si>
  <si>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</si>
  <si>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</si>
  <si>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</si>
  <si>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</si>
  <si>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</si>
  <si>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</si>
  <si>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</si>
  <si>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</si>
  <si>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</si>
  <si>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</si>
  <si>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</si>
  <si>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</si>
  <si>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</si>
  <si>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</si>
  <si>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</si>
  <si>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</si>
  <si>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</si>
  <si>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</si>
  <si>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</si>
  <si>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</si>
  <si>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</si>
  <si>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</si>
  <si>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</si>
  <si>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</si>
  <si>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</si>
  <si>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</si>
  <si>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</si>
  <si>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</si>
  <si>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</si>
  <si>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</si>
  <si>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</si>
  <si>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</si>
  <si>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</si>
  <si>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</si>
  <si>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</si>
  <si>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</si>
  <si>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</si>
  <si>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</si>
  <si>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</si>
  <si>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</si>
  <si>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</si>
  <si>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</si>
  <si>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</si>
  <si>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</si>
  <si>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</si>
  <si>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</si>
  <si>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</si>
  <si>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</si>
  <si>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</si>
  <si>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</si>
  <si>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</si>
  <si>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</si>
  <si>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</si>
  <si>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</si>
  <si>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</si>
  <si>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</si>
  <si>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</si>
  <si>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</si>
  <si>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</si>
  <si>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</si>
  <si>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</si>
  <si>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</si>
  <si>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</si>
  <si>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</si>
  <si>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</si>
  <si>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</si>
  <si>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</si>
  <si>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</si>
  <si>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</si>
  <si>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</si>
  <si>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</si>
  <si>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</si>
  <si>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</si>
  <si>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</si>
  <si>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</si>
  <si>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</si>
  <si>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</si>
  <si>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</si>
  <si>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</si>
  <si>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</si>
  <si>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</si>
  <si>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</si>
  <si>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</si>
  <si>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</si>
  <si>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</si>
  <si>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</si>
  <si>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</si>
  <si>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</si>
  <si>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</si>
  <si>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</si>
  <si>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</si>
  <si>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</si>
  <si>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</si>
  <si>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</si>
  <si>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</si>
  <si>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</si>
  <si>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</si>
  <si>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</si>
  <si>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</si>
  <si>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</si>
  <si>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</si>
  <si>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</si>
  <si>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</si>
  <si>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</si>
  <si>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</si>
  <si>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</si>
  <si>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</si>
  <si>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</si>
  <si>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</si>
  <si>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</si>
  <si>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</si>
  <si>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</si>
  <si>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</si>
  <si>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</si>
  <si>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</si>
  <si>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</si>
  <si>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</si>
  <si>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</si>
  <si>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</si>
  <si>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</si>
  <si>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</si>
  <si>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</si>
  <si>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</si>
  <si>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</si>
  <si>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</si>
  <si>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</si>
  <si>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</si>
  <si>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</si>
  <si>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</si>
  <si>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</si>
  <si>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</si>
  <si>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</si>
  <si>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</si>
  <si>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</si>
  <si>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</si>
  <si>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</si>
  <si>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</si>
  <si>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</si>
  <si>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</si>
  <si>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</si>
  <si>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</si>
  <si>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</si>
  <si>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</si>
  <si>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</si>
  <si>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</si>
  <si>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</si>
  <si>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</si>
  <si>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</si>
  <si>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</si>
  <si>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</si>
  <si>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</si>
  <si>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</si>
  <si>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</si>
  <si>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</si>
  <si>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</si>
  <si>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</si>
  <si>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</si>
  <si>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</si>
  <si>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</si>
  <si>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</si>
  <si>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</si>
  <si>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</si>
  <si>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</si>
  <si>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</si>
  <si>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</si>
  <si>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</si>
  <si>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</si>
  <si>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</si>
  <si>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</si>
  <si>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</si>
  <si>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</si>
  <si>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</si>
  <si>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</si>
  <si>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</si>
  <si>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</si>
  <si>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</si>
  <si>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</si>
  <si>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</si>
  <si>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</si>
  <si>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</si>
  <si>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</si>
  <si>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</si>
  <si>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</si>
  <si>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</si>
  <si>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</si>
  <si>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</si>
  <si>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</si>
  <si>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</si>
  <si>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</si>
  <si>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</si>
  <si>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</si>
  <si>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</si>
  <si>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</si>
  <si>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</si>
  <si>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</si>
  <si>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</si>
  <si>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</si>
  <si>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</si>
  <si>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</si>
  <si>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</si>
  <si>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</si>
  <si>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</si>
  <si>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</si>
  <si>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</si>
  <si>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</si>
  <si>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</si>
  <si>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</si>
  <si>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</si>
  <si>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</si>
  <si>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</si>
  <si>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</si>
  <si>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</si>
  <si>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</si>
  <si>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</si>
  <si>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</si>
  <si>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</si>
  <si>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</si>
  <si>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</si>
  <si>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</si>
  <si>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</si>
  <si>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</si>
  <si>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</si>
  <si>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</si>
  <si>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</si>
  <si>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</si>
  <si>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</si>
  <si>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</si>
  <si>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</si>
  <si>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</si>
  <si>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</si>
  <si>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</si>
  <si>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</si>
  <si>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</si>
  <si>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</si>
  <si>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</si>
  <si>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</si>
  <si>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</si>
  <si>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</si>
  <si>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</si>
  <si>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</si>
  <si>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</si>
  <si>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</si>
  <si>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</si>
  <si>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</si>
  <si>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</si>
  <si>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</si>
  <si>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</si>
  <si>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</si>
  <si>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</si>
  <si>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</si>
  <si>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</si>
  <si>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</si>
  <si>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</si>
  <si>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</si>
  <si>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</si>
  <si>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</si>
  <si>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</si>
  <si>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</si>
  <si>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</si>
  <si>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</si>
  <si>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</si>
  <si>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</si>
  <si>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</si>
  <si>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</si>
  <si>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</si>
  <si>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</si>
  <si>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</si>
  <si>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</si>
  <si>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</si>
  <si>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</si>
  <si>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</si>
  <si>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</si>
  <si>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</si>
  <si>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</si>
  <si>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</si>
  <si>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</si>
  <si>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</si>
  <si>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</si>
  <si>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</si>
  <si>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</si>
  <si>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</si>
  <si>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</si>
  <si>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</si>
  <si>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</si>
  <si>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</si>
  <si>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</si>
  <si>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</si>
  <si>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</si>
  <si>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</si>
  <si>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</si>
  <si>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</si>
  <si>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</si>
  <si>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</si>
  <si>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</si>
  <si>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</si>
  <si>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</si>
  <si>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</si>
  <si>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</si>
  <si>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</si>
  <si>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</si>
  <si>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</si>
  <si>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</si>
  <si>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</si>
  <si>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</si>
  <si>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</si>
  <si>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</si>
  <si>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</si>
  <si>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</si>
  <si>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</si>
  <si>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</si>
  <si>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</si>
  <si>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</si>
  <si>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</si>
  <si>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</si>
  <si>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</si>
  <si>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</si>
  <si>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</si>
  <si>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</si>
  <si>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</si>
  <si>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</si>
  <si>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</si>
  <si>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</si>
  <si>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</si>
  <si>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</si>
  <si>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</si>
  <si>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</si>
  <si>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</si>
  <si>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</si>
  <si>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</si>
  <si>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</si>
  <si>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</si>
  <si>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</si>
  <si>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</si>
  <si>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</si>
  <si>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</si>
  <si>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</si>
  <si>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</si>
  <si>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</si>
  <si>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</si>
  <si>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</si>
  <si>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</si>
  <si>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</si>
  <si>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</si>
  <si>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</si>
  <si>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</si>
  <si>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</si>
  <si>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</si>
  <si>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</si>
  <si>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</si>
  <si>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</si>
  <si>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</si>
  <si>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</si>
  <si>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</si>
  <si>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</si>
  <si>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</si>
  <si>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</si>
  <si>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</si>
  <si>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</si>
  <si>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</si>
  <si>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</si>
  <si>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</si>
  <si>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</si>
  <si>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</si>
  <si>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</si>
  <si>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</si>
  <si>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</si>
  <si>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</si>
  <si>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</si>
  <si>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</si>
  <si>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</si>
  <si>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</si>
  <si>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</si>
  <si>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</si>
  <si>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</si>
  <si>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</si>
  <si>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</si>
  <si>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</si>
  <si>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</si>
  <si>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</si>
  <si>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</si>
  <si>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</si>
  <si>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</si>
  <si>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</si>
  <si>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</si>
  <si>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</si>
  <si>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</si>
  <si>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</si>
  <si>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</si>
  <si>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</si>
  <si>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</si>
  <si>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</si>
  <si>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</si>
  <si>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</si>
  <si>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</si>
  <si>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</si>
  <si>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</si>
  <si>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</si>
  <si>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</si>
  <si>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</si>
  <si>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</si>
  <si>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</si>
  <si>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</si>
  <si>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</si>
  <si>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</si>
  <si>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</si>
  <si>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</si>
  <si>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</si>
  <si>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</si>
  <si>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</si>
  <si>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</si>
  <si>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</si>
  <si>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</si>
  <si>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</si>
  <si>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</si>
  <si>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</si>
  <si>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</si>
  <si>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</si>
  <si>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</si>
  <si>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</si>
  <si>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</si>
  <si>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</si>
  <si>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</si>
  <si>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</si>
  <si>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</si>
  <si>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</si>
  <si>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</si>
  <si>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</si>
  <si>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</si>
  <si>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</si>
  <si>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</si>
  <si>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</si>
  <si>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</si>
  <si>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</si>
  <si>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</si>
  <si>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</si>
  <si>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</si>
  <si>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</si>
  <si>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</si>
  <si>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</si>
  <si>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</si>
  <si>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</si>
  <si>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</si>
  <si>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</si>
  <si>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</si>
  <si>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</si>
  <si>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</si>
  <si>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</si>
  <si>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</si>
  <si>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</si>
  <si>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</si>
  <si>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</si>
  <si>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</si>
  <si>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</si>
  <si>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</si>
  <si>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</si>
  <si>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</si>
  <si>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</si>
  <si>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</si>
  <si>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</si>
  <si>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</si>
  <si>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</si>
  <si>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</si>
  <si>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</si>
  <si>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</si>
  <si>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</si>
  <si>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</si>
  <si>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</si>
  <si>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</si>
  <si>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</si>
  <si>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</si>
  <si>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</si>
  <si>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</si>
  <si>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</si>
  <si>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</si>
  <si>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</si>
  <si>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</si>
  <si>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</si>
  <si>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</si>
  <si>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</si>
  <si>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</si>
  <si>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</si>
  <si>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</si>
  <si>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</si>
  <si>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</si>
  <si>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</si>
  <si>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</si>
  <si>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</si>
  <si>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</si>
  <si>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</si>
  <si>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</si>
  <si>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</si>
  <si>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</si>
  <si>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</si>
  <si>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</si>
  <si>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</si>
  <si>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</si>
  <si>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</si>
  <si>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</si>
  <si>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</si>
  <si>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</si>
  <si>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</si>
  <si>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</si>
  <si>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</si>
  <si>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</si>
  <si>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</si>
  <si>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</si>
  <si>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</si>
  <si>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</si>
  <si>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</si>
  <si>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</si>
  <si>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</si>
  <si>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</si>
  <si>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</si>
  <si>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</si>
  <si>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</si>
  <si>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</si>
  <si>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</si>
  <si>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</si>
  <si>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</si>
  <si>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</si>
  <si>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</si>
  <si>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</si>
  <si>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</si>
  <si>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</si>
  <si>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</si>
  <si>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</si>
  <si>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</si>
  <si>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</si>
  <si>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</si>
  <si>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</si>
  <si>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</si>
  <si>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</si>
  <si>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</si>
  <si>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</si>
  <si>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</si>
  <si>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</si>
  <si>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</si>
  <si>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</si>
  <si>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</si>
  <si>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</si>
  <si>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</si>
  <si>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</si>
  <si>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</si>
  <si>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</si>
  <si>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</si>
  <si>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</si>
  <si>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</si>
  <si>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</si>
  <si>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</si>
  <si>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</si>
  <si>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</si>
  <si>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</si>
  <si>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</si>
  <si>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</si>
  <si>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</si>
  <si>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</si>
  <si>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</si>
  <si>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</si>
  <si>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</si>
  <si>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</si>
  <si>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</si>
  <si>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</si>
  <si>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</si>
  <si>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</si>
  <si>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</si>
  <si>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</si>
  <si>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</si>
  <si>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</si>
  <si>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</si>
  <si>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</si>
  <si>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</si>
  <si>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</si>
  <si>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</si>
  <si>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</si>
  <si>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</si>
  <si>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</si>
  <si>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</si>
  <si>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</si>
  <si>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</si>
  <si>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</si>
  <si>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</si>
  <si>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</si>
  <si>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</si>
  <si>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</si>
  <si>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</si>
  <si>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</si>
  <si>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</si>
  <si>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</si>
  <si>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</si>
  <si>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</si>
  <si>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</si>
  <si>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</si>
  <si>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</si>
  <si>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</si>
  <si>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</si>
  <si>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</si>
  <si>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</si>
  <si>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</si>
  <si>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</si>
  <si>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</si>
  <si>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</si>
  <si>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</si>
  <si>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</si>
  <si>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</si>
  <si>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</si>
  <si>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</si>
  <si>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</si>
  <si>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</si>
  <si>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</si>
  <si>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</si>
  <si>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</si>
  <si>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</si>
  <si>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</si>
  <si>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</si>
  <si>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</si>
  <si>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</si>
  <si>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</si>
  <si>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</si>
  <si>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</si>
  <si>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</si>
  <si>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</si>
  <si>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</si>
  <si>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</si>
  <si>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</si>
  <si>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</si>
  <si>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</si>
  <si>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</si>
  <si>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</si>
  <si>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</si>
  <si>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</si>
  <si>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</si>
  <si>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</si>
  <si>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</si>
  <si>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</si>
  <si>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</si>
  <si>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</si>
  <si>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</si>
  <si>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</si>
  <si>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</si>
  <si>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</si>
  <si>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</si>
  <si>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</si>
  <si>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</si>
  <si>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</si>
  <si>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</si>
  <si>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</si>
  <si>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</si>
  <si>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</si>
  <si>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</si>
  <si>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</si>
  <si>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</si>
  <si>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</si>
  <si>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</si>
  <si>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</si>
  <si>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</si>
  <si>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</si>
  <si>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</si>
  <si>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</si>
  <si>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</si>
  <si>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</si>
  <si>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</si>
  <si>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</si>
  <si>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</si>
  <si>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</si>
  <si>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</si>
  <si>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</si>
  <si>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</si>
  <si>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</si>
  <si>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</si>
  <si>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</si>
  <si>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</si>
  <si>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</si>
  <si>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</si>
  <si>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</si>
  <si>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</si>
  <si>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</si>
  <si>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</si>
  <si>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</si>
  <si>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</si>
  <si>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</si>
  <si>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</si>
  <si>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</si>
  <si>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</si>
  <si>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</si>
  <si>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</si>
  <si>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</si>
  <si>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</si>
  <si>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</si>
  <si>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</si>
  <si>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</si>
  <si>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</si>
  <si>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</si>
  <si>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</si>
  <si>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</si>
  <si>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</si>
  <si>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</si>
  <si>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</si>
  <si>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</si>
  <si>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</si>
  <si>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</si>
  <si>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</si>
  <si>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</si>
  <si>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</si>
  <si>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</si>
  <si>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</si>
  <si>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</si>
  <si>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</si>
  <si>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</si>
  <si>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</si>
  <si>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</si>
  <si>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</si>
  <si>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</si>
  <si>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</si>
  <si>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</si>
  <si>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</si>
  <si>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</si>
  <si>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</si>
  <si>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</si>
  <si>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</si>
  <si>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</si>
  <si>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</si>
  <si>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</si>
  <si>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</si>
  <si>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</si>
  <si>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</si>
  <si>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</si>
  <si>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</si>
  <si>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</si>
  <si>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</si>
  <si>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</si>
  <si>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</si>
  <si>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</si>
  <si>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</si>
  <si>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</si>
  <si>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</si>
  <si>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</si>
  <si>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</si>
  <si>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</si>
  <si>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</si>
  <si>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</si>
  <si>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</si>
  <si>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</si>
  <si>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</si>
  <si>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</si>
  <si>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</si>
  <si>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</si>
  <si>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</si>
  <si>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</si>
  <si>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</si>
  <si>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</si>
  <si>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</si>
  <si>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</si>
  <si>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</si>
  <si>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</si>
  <si>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</si>
  <si>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</si>
  <si>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</si>
  <si>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</si>
  <si>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</si>
  <si>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</si>
  <si>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</si>
  <si>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</si>
  <si>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</si>
  <si>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</si>
  <si>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</si>
  <si>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</si>
  <si>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</si>
  <si>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</si>
  <si>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</si>
  <si>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</si>
  <si>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</si>
  <si>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</si>
  <si>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</si>
  <si>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</si>
  <si>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</si>
  <si>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</si>
  <si>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</si>
  <si>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</si>
  <si>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</si>
  <si>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</si>
  <si>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</si>
  <si>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</si>
  <si>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</si>
  <si>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</si>
  <si>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</si>
  <si>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</si>
  <si>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</si>
  <si>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</si>
  <si>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</si>
  <si>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</si>
  <si>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</si>
  <si>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</si>
  <si>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</si>
  <si>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</si>
  <si>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</si>
  <si>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</si>
  <si>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</si>
  <si>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</si>
  <si>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</si>
  <si>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</si>
  <si>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</si>
  <si>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</si>
  <si>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</si>
  <si>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</si>
  <si>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</si>
  <si>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</si>
  <si>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</si>
  <si>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</si>
  <si>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</si>
  <si>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</si>
  <si>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</si>
  <si>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</si>
  <si>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</si>
  <si>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</si>
  <si>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</si>
  <si>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</si>
  <si>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</si>
  <si>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</si>
  <si>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</si>
  <si>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</si>
  <si>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</si>
  <si>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</si>
  <si>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</si>
  <si>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</si>
  <si>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</si>
  <si>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</si>
  <si>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</si>
  <si>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</si>
  <si>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</si>
  <si>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</si>
  <si>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</si>
  <si>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</si>
  <si>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</si>
  <si>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</si>
  <si>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</si>
  <si>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</si>
  <si>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</si>
  <si>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</si>
  <si>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</si>
  <si>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</si>
  <si>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</si>
  <si>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</si>
  <si>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</si>
  <si>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</si>
  <si>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</si>
  <si>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</si>
  <si>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</si>
  <si>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</si>
  <si>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</si>
  <si>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</si>
  <si>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</si>
  <si>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</si>
  <si>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</si>
  <si>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</si>
  <si>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</si>
  <si>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</si>
  <si>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</si>
  <si>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</si>
  <si>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</si>
  <si>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</si>
  <si>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</si>
  <si>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</si>
  <si>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</si>
  <si>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</si>
  <si>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</si>
  <si>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</si>
  <si>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</si>
  <si>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</si>
  <si>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</si>
  <si>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</si>
  <si>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</si>
  <si>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</si>
  <si>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</si>
  <si>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</si>
  <si>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</si>
  <si>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</si>
  <si>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</si>
  <si>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</si>
  <si>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</si>
  <si>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</si>
  <si>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</si>
  <si>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</si>
  <si>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</si>
  <si>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</si>
  <si>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</si>
  <si>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</si>
  <si>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</si>
  <si>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</si>
  <si>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</si>
  <si>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</si>
  <si>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</si>
  <si>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</si>
  <si>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</si>
  <si>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</si>
  <si>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</si>
  <si>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</si>
  <si>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</si>
  <si>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</si>
  <si>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</si>
  <si>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</si>
  <si>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</si>
  <si>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</si>
  <si>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</si>
  <si>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</si>
  <si>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</si>
  <si>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</si>
  <si>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</si>
  <si>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</si>
  <si>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</si>
  <si>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</si>
  <si>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</si>
  <si>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</si>
  <si>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</si>
  <si>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</si>
  <si>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</si>
  <si>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</si>
  <si>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</si>
  <si>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</si>
  <si>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</si>
  <si>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</si>
  <si>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</si>
  <si>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</si>
  <si>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</si>
  <si>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</si>
  <si>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</si>
  <si>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</si>
  <si>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</si>
  <si>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</si>
  <si>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</si>
  <si>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</si>
  <si>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</si>
  <si>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</si>
  <si>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</si>
  <si>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</si>
  <si>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</si>
  <si>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</si>
  <si>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</si>
  <si>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</si>
  <si>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</si>
  <si>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</si>
  <si>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</si>
  <si>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</si>
  <si>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</si>
  <si>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</si>
  <si>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</si>
  <si>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</si>
  <si>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</si>
  <si>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</si>
  <si>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</si>
  <si>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</si>
  <si>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</si>
  <si>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</si>
  <si>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</si>
  <si>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</si>
  <si>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</si>
  <si>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</si>
  <si>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</si>
  <si>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</si>
  <si>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</si>
  <si>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</si>
  <si>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</si>
  <si>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</si>
  <si>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</si>
  <si>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</si>
  <si>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</si>
  <si>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</si>
  <si>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</si>
  <si>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</si>
  <si>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</si>
  <si>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</si>
  <si>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</si>
  <si>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</si>
  <si>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</si>
  <si>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</si>
  <si>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</si>
  <si>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</si>
  <si>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</si>
  <si>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</si>
  <si>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</si>
  <si>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</si>
  <si>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</si>
  <si>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</si>
  <si>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</si>
  <si>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</si>
  <si>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</si>
  <si>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</si>
  <si>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</si>
  <si>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</si>
  <si>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</si>
  <si>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</si>
  <si>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</si>
  <si>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</si>
  <si>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</si>
  <si>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</si>
  <si>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</si>
  <si>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</si>
  <si>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</si>
  <si>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</si>
  <si>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</si>
  <si>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</si>
  <si>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</si>
  <si>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</si>
  <si>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</si>
  <si>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</si>
  <si>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</si>
  <si>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</si>
  <si>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</si>
  <si>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</si>
  <si>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</si>
  <si>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</si>
  <si>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</si>
  <si>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</si>
  <si>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</si>
  <si>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</si>
  <si>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</si>
  <si>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</si>
  <si>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</si>
  <si>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</si>
  <si>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</si>
  <si>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</si>
  <si>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</si>
  <si>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</si>
  <si>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</si>
  <si>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</si>
  <si>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</si>
  <si>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</si>
  <si>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</si>
  <si>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</si>
  <si>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</si>
  <si>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</si>
  <si>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</si>
  <si>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</si>
  <si>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</si>
  <si>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</si>
  <si>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</si>
  <si>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</si>
  <si>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</si>
  <si>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</si>
  <si>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</si>
  <si>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</si>
  <si>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</si>
  <si>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</si>
  <si>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</si>
  <si>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</si>
  <si>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</si>
  <si>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</si>
  <si>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</si>
  <si>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</si>
  <si>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</si>
  <si>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</si>
  <si>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</si>
  <si>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</si>
  <si>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</si>
  <si>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</si>
  <si>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</si>
  <si>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</si>
  <si>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</si>
  <si>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</si>
  <si>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</si>
  <si>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</si>
  <si>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</si>
  <si>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</si>
  <si>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</si>
  <si>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</si>
  <si>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</si>
  <si>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</si>
  <si>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</si>
  <si>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</si>
  <si>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</si>
  <si>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</si>
  <si>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</si>
  <si>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</si>
  <si>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</si>
  <si>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</si>
  <si>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</si>
  <si>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</si>
  <si>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</si>
  <si>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</si>
  <si>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</si>
  <si>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</si>
  <si>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</si>
  <si>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</si>
  <si>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</si>
  <si>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</si>
  <si>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</si>
  <si>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</si>
  <si>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</si>
  <si>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</si>
  <si>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</si>
  <si>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</si>
  <si>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</si>
  <si>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</si>
  <si>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</si>
  <si>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</si>
  <si>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</si>
  <si>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</si>
  <si>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</si>
  <si>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</si>
  <si>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</si>
  <si>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</si>
  <si>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</si>
  <si>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</si>
  <si>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</si>
  <si>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</si>
  <si>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</si>
  <si>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</si>
  <si>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</si>
  <si>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</si>
  <si>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</si>
  <si>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</si>
  <si>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</si>
  <si>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</si>
  <si>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</si>
  <si>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</si>
  <si>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</si>
  <si>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</si>
  <si>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</si>
  <si>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</si>
  <si>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</si>
  <si>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</si>
  <si>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</si>
  <si>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</si>
  <si>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</si>
  <si>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</si>
  <si>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</si>
  <si>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</si>
  <si>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</si>
  <si>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</si>
  <si>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</si>
  <si>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</si>
  <si>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</si>
  <si>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</si>
  <si>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</si>
  <si>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</si>
  <si>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</si>
  <si>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</si>
  <si>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</si>
  <si>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</si>
  <si>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</si>
  <si>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</si>
  <si>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</si>
  <si>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</si>
  <si>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</si>
  <si>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</si>
  <si>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</si>
  <si>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</si>
  <si>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</si>
  <si>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</si>
  <si>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</si>
  <si>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</si>
  <si>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</si>
  <si>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</si>
  <si>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</si>
  <si>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</si>
  <si>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</si>
  <si>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</si>
  <si>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</si>
  <si>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</si>
  <si>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</si>
  <si>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</si>
  <si>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</si>
  <si>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</si>
  <si>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</si>
  <si>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</si>
  <si>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</si>
  <si>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</si>
  <si>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</si>
  <si>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</si>
  <si>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</si>
  <si>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</si>
  <si>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</si>
  <si>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</si>
  <si>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</si>
  <si>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</si>
  <si>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</si>
  <si>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</si>
  <si>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</si>
  <si>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</si>
  <si>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</si>
  <si>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</si>
  <si>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</si>
  <si>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</si>
  <si>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</si>
  <si>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</si>
  <si>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</si>
  <si>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</si>
  <si>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</si>
  <si>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</si>
  <si>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</si>
  <si>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</si>
  <si>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</si>
  <si>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</si>
  <si>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</si>
  <si>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</si>
  <si>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</si>
  <si>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</si>
  <si>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</si>
  <si>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</si>
  <si>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</si>
  <si>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</si>
  <si>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</si>
  <si>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</si>
  <si>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</si>
  <si>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</si>
  <si>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</si>
  <si>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</si>
  <si>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</si>
  <si>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</si>
  <si>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</si>
  <si>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</si>
  <si>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</si>
  <si>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</si>
  <si>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</si>
  <si>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</si>
  <si>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</si>
  <si>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</si>
  <si>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</si>
  <si>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</si>
  <si>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</si>
  <si>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</si>
  <si>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</si>
  <si>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</si>
  <si>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</si>
  <si>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</si>
  <si>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</si>
  <si>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</si>
  <si>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</si>
  <si>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</si>
  <si>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</si>
  <si>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</si>
  <si>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</si>
  <si>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</si>
  <si>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</si>
  <si>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</si>
  <si>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</si>
  <si>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</si>
  <si>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</si>
  <si>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</si>
  <si>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</si>
  <si>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</si>
  <si>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</si>
  <si>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</si>
  <si>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</si>
  <si>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</si>
  <si>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</si>
  <si>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</si>
  <si>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</si>
  <si>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</si>
  <si>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</si>
  <si>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</si>
  <si>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</si>
  <si>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</si>
  <si>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</si>
  <si>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</si>
  <si>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</si>
  <si>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</si>
  <si>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</si>
  <si>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</si>
  <si>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</si>
  <si>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</si>
  <si>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</si>
  <si>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</si>
  <si>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</si>
  <si>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</si>
  <si>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</si>
  <si>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</si>
  <si>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</si>
  <si>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</si>
  <si>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</si>
  <si>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</si>
  <si>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</si>
  <si>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</si>
  <si>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</si>
  <si>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</si>
  <si>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</si>
  <si>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</si>
  <si>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</si>
  <si>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</si>
  <si>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</si>
  <si>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</si>
  <si>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</si>
  <si>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</si>
  <si>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</si>
  <si>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</si>
  <si>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</si>
  <si>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</si>
  <si>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</si>
  <si>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</si>
  <si>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</si>
  <si>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</si>
  <si>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</si>
  <si>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</si>
  <si>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</si>
  <si>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</si>
  <si>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</si>
  <si>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</si>
  <si>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</si>
  <si>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</si>
  <si>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</si>
  <si>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</si>
  <si>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</si>
  <si>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</si>
  <si>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</si>
  <si>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</si>
  <si>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</si>
  <si>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</si>
  <si>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</si>
  <si>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</si>
  <si>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</si>
  <si>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</si>
  <si>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</si>
  <si>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</si>
  <si>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</si>
  <si>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</si>
  <si>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</si>
  <si>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</si>
  <si>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</si>
  <si>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</si>
  <si>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</si>
  <si>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</si>
  <si>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</si>
  <si>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</si>
  <si>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</si>
  <si>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</si>
  <si>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</si>
  <si>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</si>
  <si>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</si>
  <si>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</si>
  <si>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</si>
  <si>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</si>
  <si>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</si>
  <si>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</si>
  <si>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</si>
  <si>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</si>
  <si>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</si>
  <si>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</si>
  <si>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</si>
  <si>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</si>
  <si>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</si>
  <si>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</si>
  <si>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</si>
  <si>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</si>
  <si>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</si>
  <si>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</si>
  <si>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</si>
  <si>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</si>
  <si>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</si>
  <si>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</si>
  <si>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</si>
  <si>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</si>
  <si>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</si>
  <si>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</si>
  <si>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</si>
  <si>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</si>
  <si>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</si>
  <si>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</si>
  <si>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</si>
  <si>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</si>
  <si>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</si>
  <si>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</si>
  <si>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</si>
  <si>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</si>
  <si>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</si>
  <si>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</si>
  <si>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</si>
  <si>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</si>
  <si>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</si>
  <si>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</si>
  <si>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</si>
  <si>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</si>
  <si>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</si>
  <si>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</si>
  <si>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</si>
  <si>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</si>
  <si>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</si>
  <si>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</si>
  <si>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</si>
  <si>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</si>
  <si>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</si>
  <si>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</si>
  <si>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</si>
  <si>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</si>
  <si>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</si>
  <si>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</si>
  <si>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</si>
  <si>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</si>
  <si>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</si>
  <si>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</si>
  <si>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</si>
  <si>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</si>
  <si>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</si>
  <si>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</si>
  <si>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</si>
  <si>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</si>
  <si>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</si>
  <si>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</si>
  <si>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</si>
  <si>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</si>
  <si>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</si>
  <si>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</si>
  <si>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</si>
  <si>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</si>
  <si>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</si>
  <si>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</si>
  <si>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</si>
  <si>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</si>
  <si>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</si>
  <si>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</si>
  <si>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</si>
  <si>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</si>
  <si>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</si>
  <si>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</si>
  <si>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</si>
  <si>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</si>
  <si>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</si>
  <si>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</si>
  <si>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</si>
  <si>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</si>
  <si>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</si>
  <si>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</si>
  <si>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</si>
  <si>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</si>
  <si>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</si>
  <si>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</si>
  <si>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</si>
  <si>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</si>
  <si>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</si>
  <si>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</si>
  <si>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</si>
  <si>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</si>
  <si>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</si>
  <si>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</si>
  <si>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</si>
  <si>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</si>
  <si>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</si>
  <si>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</si>
  <si>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</si>
  <si>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</si>
  <si>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</si>
  <si>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</si>
  <si>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</si>
  <si>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</si>
  <si>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</si>
  <si>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</si>
  <si>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</si>
  <si>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</si>
  <si>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</si>
  <si>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</si>
  <si>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</si>
  <si>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</si>
  <si>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</si>
  <si>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</si>
  <si>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</si>
  <si>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</si>
  <si>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</si>
  <si>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</si>
  <si>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</si>
  <si>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</si>
  <si>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</si>
  <si>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</si>
  <si>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</si>
  <si>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</si>
  <si>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</si>
  <si>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</si>
  <si>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</si>
  <si>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</si>
  <si>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</si>
  <si>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</si>
  <si>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</si>
  <si>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</si>
  <si>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</si>
  <si>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</si>
  <si>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</si>
  <si>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</si>
  <si>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</si>
  <si>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</si>
  <si>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</si>
  <si>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</si>
  <si>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</si>
  <si>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</si>
  <si>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</si>
  <si>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</si>
  <si>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</si>
  <si>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</si>
  <si>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</si>
  <si>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</si>
  <si>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</si>
  <si>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</si>
  <si>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</si>
  <si>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</si>
  <si>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</si>
  <si>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</si>
  <si>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</si>
  <si>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</si>
  <si>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</si>
  <si>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</si>
  <si>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</si>
  <si>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</si>
  <si>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</si>
  <si>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</si>
  <si>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</si>
  <si>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</si>
  <si>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</si>
  <si>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</si>
  <si>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</si>
  <si>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</si>
  <si>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</si>
  <si>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</si>
  <si>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</si>
  <si>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</si>
  <si>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</si>
  <si>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</si>
  <si>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</si>
  <si>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</si>
  <si>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</si>
  <si>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</si>
  <si>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</si>
  <si>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</si>
  <si>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</si>
  <si>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</si>
  <si>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</si>
  <si>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</si>
  <si>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</si>
  <si>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</si>
  <si>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</si>
  <si>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</si>
  <si>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</si>
  <si>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</si>
  <si>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</si>
  <si>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</si>
  <si>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</si>
  <si>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</si>
  <si>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</si>
  <si>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</si>
  <si>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</si>
  <si>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</si>
  <si>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</si>
  <si>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</si>
  <si>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</si>
  <si>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</si>
  <si>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</si>
  <si>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</si>
  <si>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</si>
  <si>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</si>
  <si>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</si>
  <si>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</si>
  <si>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</si>
  <si>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</si>
  <si>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</si>
  <si>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</si>
  <si>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</si>
  <si>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</si>
  <si>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</si>
  <si>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</si>
  <si>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</si>
  <si>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</si>
  <si>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</si>
  <si>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</si>
  <si>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</si>
  <si>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</si>
  <si>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</si>
  <si>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</si>
  <si>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</si>
  <si>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</si>
  <si>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</si>
  <si>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</si>
  <si>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</si>
  <si>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</si>
  <si>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</si>
  <si>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</si>
  <si>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</si>
  <si>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</si>
  <si>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</si>
  <si>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</si>
  <si>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</si>
  <si>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</si>
  <si>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</si>
  <si>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</si>
  <si>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</si>
  <si>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</si>
  <si>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</si>
  <si>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</si>
  <si>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</si>
  <si>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</si>
  <si>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</si>
  <si>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</si>
  <si>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</si>
  <si>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</si>
  <si>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</si>
  <si>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</si>
  <si>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</si>
  <si>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</si>
  <si>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</si>
  <si>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</si>
  <si>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</si>
  <si>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</si>
  <si>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</si>
  <si>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</si>
  <si>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</si>
  <si>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</si>
  <si>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</si>
  <si>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</si>
  <si>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</si>
  <si>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</si>
  <si>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</si>
  <si>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</si>
  <si>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</si>
  <si>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</si>
  <si>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</si>
  <si>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</si>
  <si>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</si>
  <si>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</si>
  <si>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</si>
  <si>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</si>
  <si>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</si>
  <si>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</si>
  <si>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</si>
  <si>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</si>
  <si>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</si>
  <si>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</si>
  <si>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</si>
  <si>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</si>
  <si>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</si>
  <si>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</si>
  <si>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</si>
  <si>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</si>
  <si>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</si>
  <si>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</si>
  <si>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</si>
  <si>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</si>
  <si>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</si>
  <si>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</si>
  <si>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</si>
  <si>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</si>
  <si>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</si>
  <si>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</si>
  <si>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</si>
  <si>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</si>
  <si>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</si>
  <si>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</si>
  <si>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</si>
  <si>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</si>
  <si>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</si>
  <si>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</si>
  <si>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</si>
  <si>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</si>
  <si>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</si>
  <si>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</si>
  <si>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</si>
  <si>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</si>
  <si>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</si>
  <si>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</si>
  <si>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</si>
  <si>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</si>
  <si>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</si>
  <si>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</si>
  <si>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</si>
  <si>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</si>
  <si>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</si>
  <si>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</si>
  <si>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</si>
  <si>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</si>
  <si>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</si>
  <si>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</si>
  <si>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</si>
  <si>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</si>
  <si>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</si>
  <si>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</si>
  <si>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</si>
  <si>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</si>
  <si>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</si>
  <si>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</si>
  <si>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</si>
  <si>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</si>
  <si>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</si>
  <si>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</si>
  <si>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</si>
  <si>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</si>
  <si>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</si>
  <si>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</si>
  <si>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</si>
  <si>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</si>
  <si>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</si>
  <si>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</si>
  <si>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</si>
  <si>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</si>
  <si>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</si>
  <si>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</si>
  <si>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</si>
  <si>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</si>
  <si>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</si>
  <si>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</si>
  <si>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</si>
  <si>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</si>
  <si>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</si>
  <si>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</si>
  <si>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</si>
  <si>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</si>
  <si>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</si>
  <si>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</si>
  <si>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</si>
  <si>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</si>
  <si>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</si>
  <si>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</si>
  <si>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</si>
  <si>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</si>
  <si>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</si>
  <si>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</si>
  <si>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</si>
  <si>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</si>
  <si>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</si>
  <si>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</si>
  <si>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</si>
  <si>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</si>
  <si>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</si>
  <si>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</si>
  <si>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</si>
  <si>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</si>
  <si>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</si>
  <si>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</si>
  <si>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</si>
  <si>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</si>
  <si>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</si>
  <si>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</si>
  <si>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</si>
  <si>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</si>
  <si>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</si>
  <si>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</si>
  <si>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</si>
  <si>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</si>
  <si>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</si>
  <si>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</si>
  <si>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</si>
  <si>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</si>
  <si>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</si>
  <si>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</si>
  <si>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</si>
  <si>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</si>
  <si>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</si>
  <si>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</si>
  <si>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</si>
  <si>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</si>
  <si>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</si>
  <si>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</si>
  <si>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</si>
  <si>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</si>
  <si>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</si>
  <si>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</si>
  <si>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</si>
  <si>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</si>
  <si>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</si>
  <si>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</si>
  <si>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</si>
  <si>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</si>
  <si>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</si>
  <si>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</si>
  <si>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</si>
  <si>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</si>
  <si>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</si>
  <si>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</si>
  <si>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</si>
  <si>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</si>
  <si>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</si>
  <si>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</si>
  <si>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</si>
  <si>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</si>
  <si>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</si>
  <si>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</si>
  <si>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</si>
  <si>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</si>
  <si>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</si>
  <si>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</si>
  <si>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</si>
  <si>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</si>
  <si>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</si>
  <si>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</si>
  <si>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</si>
  <si>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</si>
  <si>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</si>
  <si>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</si>
  <si>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</si>
  <si>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</si>
  <si>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</si>
  <si>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</si>
  <si>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</si>
  <si>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</si>
  <si>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</si>
  <si>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</si>
  <si>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</si>
  <si>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</si>
  <si>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</si>
  <si>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</si>
  <si>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</si>
  <si>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</si>
  <si>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</si>
  <si>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</si>
  <si>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</si>
  <si>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</si>
  <si>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</si>
  <si>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</si>
  <si>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</si>
  <si>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</si>
  <si>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</si>
  <si>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</si>
  <si>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</si>
  <si>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</si>
  <si>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</si>
  <si>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</si>
  <si>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</si>
  <si>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</si>
  <si>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</si>
  <si>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</si>
  <si>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</si>
  <si>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</si>
  <si>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</si>
  <si>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</si>
  <si>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</si>
  <si>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</si>
  <si>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</si>
  <si>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</si>
  <si>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</si>
  <si>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</si>
  <si>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</si>
  <si>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</si>
  <si>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</si>
  <si>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</si>
  <si>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</si>
  <si>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</si>
  <si>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</si>
  <si>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</si>
  <si>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</si>
  <si>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</si>
  <si>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</si>
  <si>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</si>
  <si>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</si>
  <si>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</si>
  <si>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</si>
  <si>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</si>
  <si>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</si>
  <si>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</si>
  <si>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</si>
  <si>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</si>
  <si>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</si>
  <si>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</si>
  <si>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</si>
  <si>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</si>
  <si>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</si>
  <si>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</si>
  <si>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</si>
  <si>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</si>
  <si>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</si>
  <si>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</si>
  <si>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</si>
  <si>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</si>
  <si>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</si>
  <si>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</si>
  <si>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</si>
  <si>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</si>
  <si>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</si>
  <si>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</si>
  <si>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</si>
  <si>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</si>
  <si>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</si>
  <si>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</si>
  <si>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</si>
  <si>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</si>
  <si>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</si>
  <si>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</si>
  <si>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</si>
  <si>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</si>
  <si>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</si>
  <si>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</si>
  <si>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</si>
  <si>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</si>
  <si>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</si>
  <si>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</si>
  <si>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</si>
  <si>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</si>
  <si>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</si>
  <si>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</si>
  <si>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</si>
  <si>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</si>
  <si>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</si>
  <si>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</si>
  <si>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</si>
  <si>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</si>
  <si>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</si>
  <si>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</si>
  <si>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</si>
  <si>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</si>
  <si>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</si>
  <si>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</si>
  <si>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</si>
  <si>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</si>
  <si>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</si>
  <si>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</si>
  <si>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</si>
  <si>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</si>
  <si>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</si>
  <si>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</si>
  <si>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</si>
  <si>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</si>
  <si>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</si>
  <si>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</si>
  <si>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</si>
  <si>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</si>
  <si>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</si>
  <si>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</si>
  <si>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</si>
  <si>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</si>
  <si>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</si>
  <si>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</si>
  <si>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</si>
  <si>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</si>
  <si>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</si>
  <si>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</si>
  <si>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</si>
  <si>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</si>
  <si>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</si>
  <si>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</si>
  <si>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</si>
  <si>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</si>
  <si>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</si>
  <si>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</si>
  <si>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</si>
  <si>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</si>
  <si>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</si>
  <si>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</si>
  <si>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</si>
  <si>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</si>
  <si>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</si>
  <si>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</si>
  <si>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</si>
  <si>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</si>
  <si>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</si>
  <si>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</si>
  <si>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</si>
  <si>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</si>
  <si>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</si>
  <si>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</si>
  <si>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</si>
  <si>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</si>
  <si>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</si>
  <si>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</si>
  <si>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</si>
  <si>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</si>
  <si>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</si>
  <si>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</si>
  <si>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</si>
  <si>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</si>
  <si>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</si>
  <si>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</si>
  <si>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</si>
  <si>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</si>
  <si>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</si>
  <si>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</si>
  <si>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</si>
  <si>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</si>
  <si>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</si>
  <si>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</si>
  <si>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</si>
  <si>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</si>
  <si>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</si>
  <si>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</si>
  <si>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</si>
  <si>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</si>
  <si>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</si>
  <si>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</si>
  <si>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</si>
  <si>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</si>
  <si>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</si>
  <si>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</si>
  <si>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</si>
  <si>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</si>
  <si>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</si>
  <si>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</si>
  <si>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</si>
  <si>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</si>
  <si>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</si>
  <si>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</si>
  <si>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</si>
  <si>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</si>
  <si>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</si>
  <si>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</si>
  <si>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</si>
  <si>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</si>
  <si>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</si>
  <si>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</si>
  <si>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</si>
  <si>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</si>
  <si>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</si>
  <si>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</si>
  <si>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</si>
  <si>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</si>
  <si>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</si>
  <si>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</si>
  <si>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</si>
  <si>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</si>
  <si>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</si>
  <si>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</si>
  <si>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</si>
  <si>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</si>
  <si>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</si>
  <si>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</si>
  <si>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</si>
  <si>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</si>
  <si>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</si>
  <si>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</si>
  <si>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</si>
  <si>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</si>
  <si>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</si>
  <si>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</si>
  <si>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</si>
  <si>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</si>
  <si>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</si>
  <si>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</si>
  <si>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</si>
  <si>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</si>
  <si>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</si>
  <si>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</si>
  <si>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</si>
  <si>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</si>
  <si>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</si>
  <si>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</si>
  <si>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</si>
  <si>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</si>
  <si>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</si>
  <si>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</si>
  <si>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</si>
  <si>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</si>
  <si>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</si>
  <si>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</si>
  <si>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</si>
  <si>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</si>
  <si>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</si>
  <si>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</si>
  <si>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</si>
  <si>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</si>
  <si>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</si>
  <si>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</si>
  <si>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</si>
  <si>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</si>
  <si>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</si>
  <si>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</si>
  <si>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</si>
  <si>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</si>
  <si>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</si>
  <si>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</si>
  <si>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</si>
  <si>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</si>
  <si>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</si>
  <si>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</si>
  <si>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</si>
  <si>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</si>
  <si>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</si>
  <si>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</si>
  <si>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</si>
  <si>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</si>
  <si>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</si>
  <si>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</si>
  <si>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</si>
  <si>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</si>
  <si>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</si>
  <si>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</si>
  <si>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</si>
  <si>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</si>
  <si>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</si>
  <si>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</si>
  <si>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</si>
  <si>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</si>
  <si>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</si>
  <si>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</si>
  <si>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</si>
  <si>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</si>
  <si>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</si>
  <si>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</si>
  <si>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</si>
  <si>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</si>
  <si>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</si>
  <si>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</si>
  <si>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</si>
  <si>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</si>
  <si>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</si>
  <si>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</si>
  <si>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</si>
  <si>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</si>
  <si>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</si>
  <si>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</si>
  <si>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</si>
  <si>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</si>
  <si>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</si>
  <si>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</si>
  <si>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</si>
  <si>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</si>
  <si>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</si>
  <si>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</si>
  <si>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</si>
  <si>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</si>
  <si>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</si>
  <si>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</si>
  <si>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</si>
  <si>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</si>
  <si>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</si>
  <si>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</si>
  <si>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</si>
  <si>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</si>
  <si>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</si>
  <si>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</si>
  <si>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</si>
  <si>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</si>
  <si>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</si>
  <si>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</si>
  <si>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</si>
  <si>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</si>
  <si>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</si>
  <si>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</si>
  <si>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</si>
  <si>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</si>
  <si>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</si>
  <si>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</si>
  <si>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</si>
  <si>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</si>
  <si>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</si>
  <si>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</si>
  <si>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</si>
  <si>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</si>
  <si>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</si>
  <si>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</si>
  <si>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</si>
  <si>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</si>
  <si>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</si>
  <si>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</si>
  <si>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</si>
  <si>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</si>
  <si>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</si>
  <si>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</si>
  <si>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</si>
  <si>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</si>
  <si>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</si>
  <si>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</si>
  <si>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</si>
  <si>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</si>
  <si>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</si>
  <si>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</si>
  <si>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</si>
  <si>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</si>
  <si>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</si>
  <si>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</si>
  <si>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</si>
  <si>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</si>
  <si>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</si>
  <si>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</si>
  <si>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</si>
  <si>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</si>
  <si>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</si>
  <si>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</si>
  <si>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</si>
  <si>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</si>
  <si>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</si>
  <si>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</si>
  <si>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</si>
  <si>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</si>
  <si>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</si>
  <si>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</si>
  <si>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</si>
  <si>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</si>
  <si>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</si>
  <si>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</si>
  <si>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</si>
  <si>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</si>
  <si>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</si>
  <si>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</si>
  <si>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</si>
  <si>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</si>
  <si>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</si>
  <si>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</si>
  <si>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</si>
  <si>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</si>
  <si>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</si>
  <si>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</si>
  <si>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</si>
  <si>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</si>
  <si>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</si>
  <si>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</si>
  <si>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</si>
  <si>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</si>
  <si>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</si>
  <si>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</si>
  <si>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</si>
  <si>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</si>
  <si>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</si>
  <si>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</si>
  <si>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</si>
  <si>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</si>
  <si>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</si>
  <si>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</si>
  <si>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</si>
  <si>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</si>
  <si>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</si>
  <si>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</si>
  <si>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</si>
  <si>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</si>
  <si>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</si>
  <si>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</si>
  <si>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</si>
  <si>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</si>
  <si>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</si>
  <si>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</si>
  <si>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</si>
  <si>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</si>
  <si>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</si>
  <si>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</si>
  <si>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</si>
  <si>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</si>
  <si>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</si>
  <si>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</si>
  <si>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</si>
  <si>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</si>
  <si>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</si>
  <si>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</si>
  <si>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</si>
  <si>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</si>
  <si>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</si>
  <si>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</si>
  <si>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</si>
  <si>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</si>
  <si>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</si>
  <si>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</si>
  <si>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</si>
  <si>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</si>
  <si>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</si>
  <si>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</si>
  <si>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</si>
  <si>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</si>
  <si>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</si>
  <si>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</si>
  <si>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</si>
  <si>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</si>
  <si>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</si>
  <si>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</si>
  <si>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</si>
  <si>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</si>
  <si>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</si>
  <si>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</si>
  <si>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</si>
  <si>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</si>
  <si>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</si>
  <si>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</si>
  <si>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</si>
  <si>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</si>
  <si>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</si>
  <si>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</si>
  <si>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</si>
  <si>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</si>
  <si>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</si>
  <si>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</si>
  <si>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</si>
  <si>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</si>
  <si>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</si>
  <si>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</si>
  <si>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</si>
  <si>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</si>
  <si>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</si>
  <si>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</si>
  <si>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</si>
  <si>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</si>
  <si>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</si>
  <si>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</si>
  <si>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</si>
  <si>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</si>
  <si>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</si>
  <si>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</si>
  <si>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</si>
  <si>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</si>
  <si>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</si>
  <si>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</si>
  <si>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</si>
  <si>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</si>
  <si>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</si>
  <si>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</si>
  <si>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</si>
  <si>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</si>
  <si>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</si>
  <si>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</si>
  <si>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</si>
  <si>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</si>
  <si>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</si>
  <si>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</si>
  <si>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</si>
  <si>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</si>
  <si>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</si>
  <si>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</si>
  <si>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</si>
  <si>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</si>
  <si>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</si>
  <si>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</si>
  <si>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</si>
  <si>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</si>
  <si>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</si>
  <si>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</si>
  <si>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</si>
  <si>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</si>
  <si>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</si>
  <si>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</si>
  <si>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</si>
  <si>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</si>
  <si>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</si>
  <si>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</si>
  <si>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</si>
  <si>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</si>
  <si>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</si>
  <si>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</si>
  <si>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</si>
  <si>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</si>
  <si>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</si>
  <si>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</si>
  <si>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</si>
  <si>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</si>
  <si>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</si>
  <si>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</si>
  <si>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</si>
  <si>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</si>
  <si>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</si>
  <si>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</si>
  <si>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</si>
  <si>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</si>
  <si>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</si>
  <si>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</si>
  <si>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</si>
  <si>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</si>
  <si>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</si>
  <si>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</si>
  <si>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</si>
  <si>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</si>
  <si>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</si>
  <si>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</si>
  <si>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</si>
  <si>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</si>
  <si>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</si>
  <si>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</si>
  <si>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</si>
  <si>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</si>
  <si>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</si>
  <si>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</si>
  <si>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</si>
  <si>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</si>
  <si>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</si>
  <si>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</si>
  <si>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</si>
  <si>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</si>
  <si>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</si>
  <si>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</si>
  <si>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</si>
  <si>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</si>
  <si>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</si>
  <si>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</si>
  <si>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</si>
  <si>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</si>
  <si>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</si>
  <si>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</si>
  <si>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</si>
  <si>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</si>
  <si>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</si>
  <si>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</si>
  <si>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</si>
  <si>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</si>
  <si>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</si>
  <si>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</si>
  <si>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</si>
  <si>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</si>
  <si>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</si>
  <si>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</si>
  <si>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</si>
  <si>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</si>
  <si>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</si>
  <si>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</si>
  <si>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</si>
  <si>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</si>
  <si>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</si>
  <si>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</si>
  <si>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</si>
  <si>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</si>
  <si>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</si>
  <si>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</si>
  <si>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</si>
  <si>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</si>
  <si>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</si>
  <si>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</si>
  <si>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</si>
  <si>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</si>
  <si>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</si>
  <si>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</si>
  <si>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</si>
  <si>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</si>
  <si>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</si>
  <si>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</si>
  <si>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</si>
  <si>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</si>
  <si>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</si>
  <si>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</si>
  <si>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</si>
  <si>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</si>
  <si>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</si>
  <si>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</si>
  <si>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</si>
  <si>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</si>
  <si>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</si>
  <si>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</si>
  <si>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</si>
  <si>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</si>
  <si>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</si>
  <si>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</si>
  <si>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</si>
  <si>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</si>
  <si>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</si>
  <si>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</si>
  <si>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</si>
  <si>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</si>
  <si>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</si>
  <si>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</si>
  <si>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</si>
  <si>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</si>
  <si>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</si>
  <si>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</si>
  <si>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</si>
  <si>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</si>
  <si>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</si>
  <si>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</si>
  <si>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</si>
  <si>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</si>
  <si>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</si>
  <si>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</si>
  <si>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</si>
  <si>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</si>
  <si>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</si>
  <si>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</si>
  <si>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</si>
  <si>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</si>
  <si>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</si>
  <si>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</si>
  <si>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</si>
  <si>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</si>
  <si>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</si>
  <si>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</si>
  <si>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</si>
  <si>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</si>
  <si>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</si>
  <si>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</si>
  <si>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</si>
  <si>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</si>
  <si>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</si>
  <si>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</si>
  <si>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</si>
  <si>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</si>
  <si>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</si>
  <si>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</si>
  <si>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</si>
  <si>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</si>
  <si>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</si>
  <si>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</si>
  <si>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</si>
  <si>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</si>
  <si>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</si>
  <si>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</si>
  <si>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</si>
  <si>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</si>
  <si>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</si>
  <si>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</si>
  <si>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</si>
  <si>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</si>
  <si>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</si>
  <si>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</si>
  <si>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</si>
  <si>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</si>
  <si>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</si>
  <si>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</si>
  <si>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</si>
  <si>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</si>
  <si>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</si>
  <si>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</si>
  <si>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</si>
  <si>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</si>
  <si>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</si>
  <si>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</si>
  <si>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</si>
  <si>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</si>
  <si>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</si>
  <si>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</si>
  <si>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</si>
  <si>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</si>
  <si>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</si>
  <si>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</si>
  <si>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</si>
  <si>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</si>
  <si>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</si>
  <si>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</si>
  <si>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</si>
  <si>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</si>
  <si>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</si>
  <si>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</si>
  <si>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</si>
  <si>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</si>
  <si>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</si>
  <si>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</si>
  <si>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</si>
  <si>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</si>
  <si>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</si>
  <si>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</si>
  <si>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</si>
  <si>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</si>
  <si>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</si>
  <si>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</si>
  <si>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</si>
  <si>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</si>
  <si>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</si>
  <si>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</si>
  <si>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</si>
  <si>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</si>
  <si>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</si>
  <si>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</si>
  <si>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</si>
  <si>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</si>
  <si>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</si>
  <si>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</si>
  <si>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</si>
  <si>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</si>
  <si>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</si>
  <si>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</si>
  <si>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</si>
  <si>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</si>
  <si>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</si>
  <si>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</si>
  <si>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</si>
  <si>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</si>
  <si>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</si>
  <si>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</si>
  <si>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</si>
  <si>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</si>
  <si>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</si>
  <si>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</si>
  <si>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</si>
  <si>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</si>
  <si>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</si>
  <si>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</si>
  <si>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</si>
  <si>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</si>
  <si>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</si>
  <si>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</si>
  <si>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</si>
  <si>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</si>
  <si>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</si>
  <si>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</si>
  <si>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</si>
  <si>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</si>
  <si>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</si>
  <si>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</si>
  <si>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</si>
  <si>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</si>
  <si>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</si>
  <si>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</si>
  <si>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</si>
  <si>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</si>
  <si>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</si>
  <si>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</si>
  <si>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</si>
  <si>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</si>
  <si>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</si>
  <si>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</si>
  <si>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</si>
  <si>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</si>
  <si>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</si>
  <si>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</si>
  <si>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</si>
  <si>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</si>
  <si>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</si>
  <si>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</si>
  <si>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</si>
  <si>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</si>
  <si>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</si>
  <si>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</si>
  <si>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</si>
  <si>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</si>
  <si>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</si>
  <si>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</si>
  <si>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</si>
  <si>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</si>
  <si>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</si>
  <si>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</si>
  <si>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</si>
  <si>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</si>
  <si>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</si>
  <si>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</si>
  <si>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</si>
  <si>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</si>
  <si>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</si>
  <si>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</si>
  <si>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</si>
  <si>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</si>
  <si>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</si>
  <si>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</si>
  <si>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</si>
  <si>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</si>
  <si>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</si>
  <si>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</si>
  <si>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</si>
  <si>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</si>
  <si>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</si>
  <si>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</si>
  <si>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</si>
  <si>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</si>
  <si>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</si>
  <si>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</si>
  <si>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</si>
  <si>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</si>
  <si>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</si>
  <si>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</si>
  <si>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</si>
  <si>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</si>
  <si>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</si>
  <si>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</si>
  <si>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</si>
  <si>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</si>
  <si>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</si>
  <si>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</si>
  <si>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</si>
  <si>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</si>
  <si>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</si>
  <si>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</si>
  <si>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</si>
  <si>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</si>
  <si>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</si>
  <si>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</si>
  <si>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</si>
  <si>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</si>
  <si>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</si>
  <si>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</si>
  <si>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</si>
  <si>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</si>
  <si>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</si>
  <si>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</si>
  <si>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</si>
  <si>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</si>
  <si>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</si>
  <si>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</si>
  <si>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</si>
  <si>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</si>
  <si>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</si>
  <si>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</si>
  <si>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</si>
  <si>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</si>
  <si>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</si>
  <si>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</si>
  <si>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</si>
  <si>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</si>
  <si>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</si>
  <si>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</si>
  <si>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</si>
  <si>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</si>
  <si>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</si>
  <si>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</si>
  <si>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</si>
  <si>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</si>
  <si>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</si>
  <si>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</si>
  <si>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</si>
  <si>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</si>
  <si>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</si>
  <si>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</si>
  <si>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</si>
  <si>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</si>
  <si>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</si>
  <si>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</si>
  <si>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</si>
  <si>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</si>
  <si>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</si>
  <si>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</si>
  <si>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</si>
  <si>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</si>
  <si>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</si>
  <si>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</si>
  <si>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</si>
  <si>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</si>
  <si>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</si>
  <si>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</si>
  <si>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</si>
  <si>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</si>
  <si>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</si>
  <si>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</si>
  <si>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</si>
  <si>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</si>
  <si>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</si>
  <si>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</si>
  <si>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</si>
  <si>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</si>
  <si>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</si>
  <si>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</si>
  <si>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</si>
  <si>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</si>
  <si>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</si>
  <si>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</si>
  <si>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</si>
  <si>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</si>
  <si>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</si>
  <si>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</si>
  <si>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</si>
  <si>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</si>
  <si>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</si>
  <si>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</si>
  <si>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</si>
  <si>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</si>
  <si>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</si>
  <si>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</si>
  <si>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</si>
  <si>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</si>
  <si>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</si>
  <si>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</si>
  <si>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</si>
  <si>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</si>
  <si>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</si>
  <si>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</si>
  <si>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</si>
  <si>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</si>
  <si>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</si>
  <si>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</si>
  <si>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</si>
  <si>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</si>
  <si>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</si>
  <si>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</si>
  <si>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</si>
  <si>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</si>
  <si>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</si>
  <si>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</si>
  <si>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</si>
  <si>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</si>
  <si>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</si>
  <si>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</si>
  <si>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</si>
  <si>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</si>
  <si>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</si>
  <si>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</si>
  <si>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</si>
  <si>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</si>
  <si>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</si>
  <si>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</si>
  <si>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</si>
  <si>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</si>
  <si>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</si>
  <si>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</si>
  <si>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</si>
  <si>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</si>
  <si>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</si>
  <si>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</si>
  <si>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</si>
  <si>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</si>
  <si>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</si>
  <si>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</si>
  <si>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</si>
  <si>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</si>
  <si>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</si>
  <si>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</si>
  <si>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</si>
  <si>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</si>
  <si>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</si>
  <si>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</si>
  <si>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</si>
  <si>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</si>
  <si>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</si>
  <si>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</si>
  <si>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</si>
  <si>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</si>
  <si>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</si>
  <si>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</si>
  <si>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</si>
  <si>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</si>
  <si>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</si>
  <si>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</si>
  <si>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</si>
  <si>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</si>
  <si>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</si>
  <si>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</si>
  <si>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</si>
  <si>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</si>
  <si>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</si>
  <si>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</si>
  <si>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</si>
  <si>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</si>
  <si>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</si>
  <si>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</si>
  <si>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</si>
  <si>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</si>
  <si>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</si>
  <si>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</si>
  <si>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</si>
  <si>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</si>
  <si>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</si>
  <si>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</si>
  <si>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</si>
  <si>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</si>
  <si>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</si>
  <si>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</si>
  <si>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</si>
  <si>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</si>
  <si>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</si>
  <si>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</si>
  <si>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</si>
  <si>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</si>
  <si>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</si>
  <si>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</si>
  <si>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</si>
  <si>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</si>
  <si>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</si>
  <si>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</si>
  <si>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</si>
  <si>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</si>
  <si>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</si>
  <si>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</si>
  <si>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</si>
  <si>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</si>
  <si>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</si>
  <si>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</si>
  <si>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</si>
  <si>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</si>
  <si>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</si>
  <si>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</si>
  <si>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</si>
  <si>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</si>
  <si>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</si>
  <si>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</si>
  <si>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</si>
  <si>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</si>
  <si>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</si>
  <si>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</si>
  <si>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</si>
  <si>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</si>
  <si>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</si>
  <si>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</si>
  <si>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</si>
  <si>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</si>
  <si>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</si>
  <si>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</si>
  <si>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</si>
  <si>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</si>
  <si>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</si>
  <si>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</si>
  <si>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</si>
  <si>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</si>
  <si>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</si>
  <si>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</si>
  <si>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</si>
  <si>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</si>
  <si>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</si>
  <si>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</si>
  <si>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</si>
  <si>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</si>
  <si>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</si>
  <si>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</si>
  <si>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</si>
  <si>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</si>
  <si>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</si>
  <si>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</si>
  <si>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</si>
  <si>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</si>
  <si>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</si>
  <si>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</si>
  <si>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</si>
  <si>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</si>
  <si>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</si>
  <si>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</si>
  <si>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</si>
  <si>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</si>
  <si>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</si>
  <si>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</si>
  <si>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</si>
  <si>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</si>
  <si>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</si>
  <si>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</si>
  <si>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</si>
  <si>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</si>
  <si>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</si>
  <si>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</si>
  <si>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</si>
  <si>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</si>
  <si>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</si>
  <si>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</si>
  <si>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</si>
  <si>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</si>
  <si>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</si>
  <si>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</si>
  <si>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</si>
  <si>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</si>
  <si>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</si>
  <si>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</si>
  <si>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</si>
  <si>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</si>
  <si>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</si>
  <si>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</si>
  <si>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</si>
  <si>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</si>
  <si>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</si>
  <si>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</si>
  <si>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</si>
  <si>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</si>
  <si>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</si>
  <si>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</si>
  <si>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</si>
  <si>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</si>
  <si>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</si>
  <si>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</si>
  <si>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</si>
  <si>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</si>
  <si>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</si>
  <si>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</si>
  <si>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</si>
  <si>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</si>
  <si>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</si>
  <si>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</si>
  <si>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</si>
  <si>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</si>
  <si>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</si>
  <si>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</si>
  <si>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</si>
  <si>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</si>
  <si>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</si>
  <si>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</si>
  <si>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</si>
  <si>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</si>
  <si>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</si>
  <si>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</si>
  <si>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</si>
  <si>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</si>
  <si>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</si>
  <si>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</si>
  <si>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</si>
  <si>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</si>
  <si>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</si>
  <si>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</si>
  <si>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</si>
  <si>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</si>
  <si>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</si>
  <si>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</si>
  <si>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</si>
  <si>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</si>
  <si>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</si>
  <si>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</si>
  <si>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</si>
  <si>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</si>
  <si>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</si>
  <si>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</si>
  <si>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</si>
  <si>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</si>
  <si>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</si>
  <si>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</si>
  <si>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</si>
  <si>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</si>
  <si>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</si>
  <si>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</si>
  <si>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</si>
  <si>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</si>
  <si>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</si>
  <si>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</si>
  <si>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</si>
  <si>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</si>
  <si>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</si>
  <si>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</si>
  <si>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</si>
  <si>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</si>
  <si>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</si>
  <si>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</si>
  <si>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</si>
  <si>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</si>
  <si>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</si>
  <si>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</si>
  <si>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</si>
  <si>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</si>
  <si>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</si>
  <si>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</si>
  <si>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</si>
  <si>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</si>
  <si>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</si>
  <si>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</si>
  <si>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</si>
  <si>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</si>
  <si>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</si>
  <si>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</si>
  <si>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</si>
  <si>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</si>
  <si>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</si>
  <si>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</si>
  <si>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</si>
  <si>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</si>
  <si>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</si>
  <si>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</si>
  <si>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</si>
  <si>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</si>
  <si>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</si>
  <si>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</si>
  <si>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</si>
  <si>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</si>
  <si>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</si>
  <si>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</si>
  <si>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</si>
  <si>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</si>
  <si>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</si>
  <si>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</si>
  <si>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</si>
  <si>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</si>
  <si>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</si>
  <si>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</si>
  <si>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</si>
  <si>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</si>
  <si>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</si>
  <si>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</si>
  <si>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</si>
  <si>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</si>
  <si>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</si>
  <si>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</si>
  <si>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</si>
  <si>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</si>
  <si>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</si>
  <si>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</si>
  <si>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</si>
  <si>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</si>
  <si>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</si>
  <si>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</si>
  <si>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</si>
  <si>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</si>
  <si>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</si>
  <si>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</si>
  <si>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</si>
  <si>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</si>
  <si>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</si>
  <si>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</si>
  <si>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</si>
  <si>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</si>
  <si>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</si>
  <si>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</si>
  <si>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</si>
  <si>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</si>
  <si>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</si>
  <si>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</si>
  <si>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</si>
  <si>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</si>
  <si>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</si>
  <si>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</si>
  <si>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</si>
  <si>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</si>
  <si>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</si>
  <si>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</si>
  <si>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</si>
  <si>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</si>
  <si>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</si>
  <si>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</si>
  <si>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</si>
  <si>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</si>
  <si>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</si>
  <si>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</si>
  <si>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</si>
  <si>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</si>
  <si>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</si>
  <si>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</si>
  <si>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</si>
  <si>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</si>
  <si>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</si>
  <si>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</si>
  <si>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</si>
  <si>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</si>
  <si>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</si>
  <si>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</si>
  <si>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</si>
  <si>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</si>
  <si>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</si>
  <si>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</si>
  <si>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</si>
  <si>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</si>
  <si>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</si>
  <si>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</si>
  <si>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</si>
  <si>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</si>
  <si>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</si>
  <si>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</si>
  <si>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</si>
  <si>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</si>
  <si>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</si>
  <si>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</si>
  <si>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</si>
  <si>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</si>
  <si>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</si>
  <si>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</si>
  <si>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</si>
  <si>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</si>
  <si>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</si>
  <si>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</si>
  <si>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</si>
  <si>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</si>
  <si>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</si>
  <si>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</si>
  <si>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</si>
  <si>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</si>
  <si>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</si>
  <si>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</si>
  <si>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</si>
  <si>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</si>
  <si>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</si>
  <si>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</si>
  <si>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</si>
  <si>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</si>
  <si>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</si>
  <si>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</si>
  <si>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</si>
  <si>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</si>
  <si>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</si>
  <si>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</si>
  <si>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</si>
  <si>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</si>
  <si>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</si>
  <si>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</si>
  <si>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</si>
  <si>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</si>
  <si>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</si>
  <si>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</si>
  <si>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</si>
  <si>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</si>
  <si>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</si>
  <si>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</si>
  <si>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</si>
  <si>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</si>
  <si>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</si>
  <si>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</si>
  <si>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</si>
  <si>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</si>
  <si>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</si>
  <si>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</si>
  <si>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</si>
  <si>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</si>
  <si>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</si>
  <si>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</si>
  <si>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</si>
  <si>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</si>
  <si>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</si>
  <si>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</si>
  <si>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</si>
  <si>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</si>
  <si>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</si>
  <si>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</si>
  <si>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</si>
  <si>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</si>
  <si>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</si>
  <si>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</si>
  <si>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</si>
  <si>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</si>
  <si>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</si>
  <si>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</si>
  <si>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</si>
  <si>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</si>
  <si>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</si>
  <si>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</si>
  <si>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</si>
  <si>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</si>
  <si>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</si>
  <si>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</si>
  <si>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</si>
  <si>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</si>
  <si>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</si>
  <si>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</si>
  <si>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</si>
  <si>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</si>
  <si>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</si>
  <si>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</si>
  <si>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</si>
  <si>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</si>
  <si>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</si>
  <si>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</si>
  <si>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</si>
  <si>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</si>
  <si>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</si>
  <si>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</si>
  <si>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</si>
  <si>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</si>
  <si>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</si>
  <si>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</si>
  <si>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</si>
  <si>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</si>
  <si>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</si>
  <si>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</si>
  <si>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</si>
  <si>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</si>
  <si>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</si>
  <si>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</si>
  <si>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</si>
  <si>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</si>
  <si>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</si>
  <si>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</si>
  <si>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</si>
  <si>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</si>
  <si>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</si>
  <si>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</si>
  <si>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</si>
  <si>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</si>
  <si>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</si>
  <si>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</si>
  <si>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</si>
  <si>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</si>
  <si>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</si>
  <si>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</si>
  <si>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</si>
  <si>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</si>
  <si>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</si>
  <si>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</si>
  <si>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</si>
  <si>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</si>
  <si>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</si>
  <si>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</si>
  <si>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</si>
  <si>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</si>
  <si>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</si>
  <si>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</si>
  <si>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</si>
  <si>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</si>
  <si>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</si>
  <si>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</si>
  <si>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</si>
  <si>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</si>
  <si>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</si>
  <si>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</si>
  <si>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</si>
  <si>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</si>
  <si>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</si>
  <si>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</si>
  <si>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</si>
  <si>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</si>
  <si>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</si>
  <si>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</si>
  <si>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</si>
  <si>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</si>
  <si>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</si>
  <si>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</si>
  <si>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</si>
  <si>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</si>
  <si>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</si>
  <si>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</si>
  <si>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</si>
  <si>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</si>
  <si>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</si>
  <si>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</si>
  <si>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</si>
  <si>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</si>
  <si>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</si>
  <si>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</si>
  <si>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</si>
  <si>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</si>
  <si>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</si>
  <si>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</si>
  <si>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</si>
  <si>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</si>
  <si>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</si>
  <si>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</si>
  <si>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</si>
  <si>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</si>
  <si>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</si>
  <si>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</si>
  <si>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</si>
  <si>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</si>
  <si>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</si>
  <si>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</si>
  <si>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</si>
  <si>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</si>
  <si>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</si>
  <si>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</si>
  <si>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</si>
  <si>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</si>
  <si>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</si>
  <si>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</si>
  <si>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</si>
  <si>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</si>
  <si>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</si>
  <si>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</si>
  <si>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</si>
  <si>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</si>
  <si>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</si>
  <si>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</si>
  <si>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</si>
  <si>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</si>
  <si>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</si>
  <si>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</si>
  <si>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</si>
  <si>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</si>
  <si>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</si>
  <si>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</si>
  <si>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</si>
  <si>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</si>
  <si>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</si>
  <si>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</si>
  <si>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</si>
  <si>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</si>
  <si>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</si>
  <si>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</si>
  <si>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</si>
  <si>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</si>
  <si>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</si>
  <si>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</si>
  <si>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</si>
  <si>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</si>
  <si>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</si>
  <si>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</si>
  <si>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</si>
  <si>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</si>
  <si>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</si>
  <si>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</si>
  <si>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</si>
  <si>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</si>
  <si>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</si>
  <si>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</si>
  <si>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</si>
  <si>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</si>
  <si>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</si>
  <si>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</si>
  <si>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</si>
  <si>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</si>
  <si>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</si>
  <si>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</si>
  <si>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</si>
  <si>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</si>
  <si>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</si>
  <si>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</si>
  <si>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</si>
  <si>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</si>
  <si>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</si>
  <si>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</si>
  <si>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</si>
  <si>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</si>
  <si>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</si>
  <si>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</si>
  <si>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</si>
  <si>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</si>
  <si>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</si>
  <si>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</si>
  <si>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</si>
  <si>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</si>
  <si>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</si>
  <si>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</si>
  <si>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</si>
  <si>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</si>
  <si>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</si>
  <si>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</si>
  <si>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</si>
  <si>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</si>
  <si>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</si>
  <si>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</si>
  <si>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</si>
  <si>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</si>
  <si>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</si>
  <si>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</si>
  <si>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</si>
  <si>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</si>
  <si>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</si>
  <si>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</si>
  <si>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</si>
  <si>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</si>
  <si>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</si>
  <si>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</si>
  <si>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</si>
  <si>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</si>
  <si>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</si>
  <si>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</si>
  <si>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</si>
  <si>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</si>
  <si>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</si>
  <si>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</si>
  <si>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</si>
  <si>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</si>
  <si>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</si>
  <si>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</si>
  <si>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</si>
  <si>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</si>
  <si>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</si>
  <si>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</si>
  <si>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</si>
  <si>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</si>
  <si>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</si>
  <si>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</si>
  <si>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</si>
  <si>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</si>
  <si>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</si>
  <si>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</si>
  <si>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</si>
  <si>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</si>
  <si>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</si>
  <si>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</si>
  <si>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</si>
  <si>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</si>
  <si>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</si>
  <si>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</si>
  <si>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</si>
  <si>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</si>
  <si>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</si>
  <si>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</si>
  <si>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</si>
  <si>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</si>
  <si>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</si>
  <si>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</si>
  <si>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</si>
  <si>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</si>
  <si>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</si>
  <si>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</si>
  <si>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</si>
  <si>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</si>
  <si>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</si>
  <si>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</si>
  <si>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</si>
  <si>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</si>
  <si>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</si>
  <si>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</si>
  <si>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</si>
  <si>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</si>
  <si>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</si>
  <si>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</si>
  <si>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</si>
  <si>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</si>
  <si>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</si>
  <si>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</si>
  <si>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</si>
  <si>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</si>
  <si>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</si>
  <si>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</si>
  <si>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</si>
  <si>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</si>
  <si>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</si>
  <si>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</si>
  <si>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</si>
  <si>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</si>
  <si>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</si>
  <si>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</si>
  <si>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</si>
  <si>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</si>
  <si>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</si>
  <si>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</si>
  <si>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</si>
  <si>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</si>
  <si>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</si>
  <si>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</si>
  <si>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</si>
  <si>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</si>
  <si>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</si>
  <si>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</si>
  <si>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</si>
  <si>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</si>
  <si>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</si>
  <si>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</si>
  <si>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</si>
  <si>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</si>
  <si>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</si>
  <si>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</si>
  <si>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</si>
  <si>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</si>
  <si>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</si>
  <si>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</si>
  <si>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</si>
  <si>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</si>
  <si>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</si>
  <si>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</si>
  <si>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</si>
  <si>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</si>
  <si>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</si>
  <si>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</si>
  <si>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</si>
  <si>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</si>
  <si>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</si>
  <si>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</si>
  <si>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</si>
  <si>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</si>
  <si>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</si>
  <si>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</si>
  <si>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</si>
  <si>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</si>
  <si>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</si>
  <si>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</si>
  <si>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</si>
  <si>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</si>
  <si>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</si>
  <si>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</si>
  <si>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</si>
  <si>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</si>
  <si>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</si>
  <si>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</si>
  <si>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</si>
  <si>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</si>
  <si>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</si>
  <si>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</si>
  <si>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</si>
  <si>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</si>
  <si>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</si>
  <si>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</si>
  <si>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</si>
  <si>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</si>
  <si>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</si>
  <si>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</si>
  <si>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</si>
  <si>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</si>
  <si>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</si>
  <si>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</si>
  <si>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</si>
  <si>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</si>
  <si>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</si>
  <si>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</si>
  <si>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</si>
  <si>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</si>
  <si>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</si>
  <si>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</si>
  <si>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</si>
  <si>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</si>
  <si>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</si>
  <si>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</si>
  <si>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</si>
  <si>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</si>
  <si>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</si>
  <si>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</si>
  <si>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</si>
  <si>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</si>
  <si>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</si>
  <si>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</si>
  <si>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</si>
  <si>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</si>
  <si>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</si>
  <si>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</si>
  <si>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</si>
  <si>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</si>
  <si>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</si>
  <si>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</si>
  <si>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</si>
  <si>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</si>
  <si>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</si>
  <si>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</si>
  <si>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</si>
  <si>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</si>
  <si>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</si>
  <si>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</si>
  <si>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</si>
  <si>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</si>
  <si>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</si>
  <si>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</si>
  <si>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</si>
  <si>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</si>
  <si>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</si>
  <si>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</si>
  <si>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</si>
  <si>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</si>
  <si>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</si>
  <si>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</si>
  <si>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</si>
  <si>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</si>
  <si>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</si>
  <si>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</si>
  <si>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</si>
  <si>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</si>
  <si>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</si>
  <si>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</si>
  <si>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</si>
  <si>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</si>
  <si>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</si>
  <si>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</si>
  <si>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</si>
  <si>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</si>
  <si>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</si>
  <si>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</si>
  <si>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</si>
  <si>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</si>
  <si>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</si>
  <si>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</si>
  <si>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</si>
  <si>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</si>
  <si>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</si>
  <si>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</si>
  <si>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</si>
  <si>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</si>
  <si>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</si>
  <si>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</si>
  <si>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</si>
  <si>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</si>
  <si>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</si>
  <si>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</si>
  <si>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</si>
  <si>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</si>
  <si>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</si>
  <si>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</si>
  <si>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</si>
  <si>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</si>
  <si>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</si>
  <si>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</si>
  <si>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</si>
  <si>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</si>
  <si>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</si>
  <si>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</si>
  <si>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</si>
  <si>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</si>
  <si>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</si>
  <si>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</si>
  <si>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</si>
  <si>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</si>
  <si>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</si>
  <si>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</si>
  <si>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</si>
  <si>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</si>
  <si>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</si>
  <si>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</si>
  <si>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</si>
  <si>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</si>
  <si>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</si>
  <si>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</si>
  <si>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</si>
  <si>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</si>
  <si>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</si>
  <si>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</si>
  <si>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</si>
  <si>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</si>
  <si>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</si>
  <si>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</si>
  <si>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</si>
  <si>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</si>
  <si>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</si>
  <si>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</si>
  <si>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</si>
  <si>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</si>
  <si>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</si>
  <si>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</si>
  <si>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</si>
  <si>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</si>
  <si>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</si>
  <si>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</si>
  <si>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</si>
  <si>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</si>
  <si>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</si>
  <si>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</si>
  <si>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</si>
  <si>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</si>
  <si>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</si>
  <si>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</si>
  <si>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</si>
  <si>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</si>
  <si>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</si>
  <si>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</si>
  <si>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</si>
  <si>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</si>
  <si>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</si>
  <si>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</si>
  <si>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</si>
  <si>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</si>
  <si>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</si>
  <si>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</si>
  <si>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</si>
  <si>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</si>
  <si>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</si>
  <si>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</si>
  <si>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</si>
  <si>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</si>
  <si>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</si>
  <si>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</si>
  <si>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</si>
  <si>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</si>
  <si>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</si>
  <si>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</si>
  <si>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</si>
  <si>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</si>
  <si>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</si>
  <si>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</si>
  <si>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</si>
  <si>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</si>
  <si>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</si>
  <si>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</si>
  <si>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</si>
  <si>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</si>
  <si>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</si>
  <si>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</si>
  <si>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</si>
  <si>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</si>
  <si>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</si>
  <si>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</si>
  <si>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</si>
  <si>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</si>
  <si>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</si>
  <si>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</si>
  <si>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</si>
  <si>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</si>
  <si>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</si>
  <si>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</si>
  <si>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</si>
  <si>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</si>
  <si>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</si>
  <si>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</si>
  <si>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</si>
  <si>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</si>
  <si>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</si>
  <si>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</si>
  <si>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</si>
  <si>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</si>
  <si>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</si>
  <si>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</si>
  <si>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</si>
  <si>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</si>
  <si>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</si>
  <si>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</si>
  <si>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</si>
  <si>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</si>
  <si>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</si>
  <si>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</si>
  <si>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</si>
  <si>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</si>
  <si>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</si>
  <si>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</si>
  <si>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</si>
  <si>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</si>
  <si>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</si>
  <si>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</si>
  <si>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</si>
  <si>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</si>
  <si>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</si>
  <si>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</si>
  <si>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</si>
  <si>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</si>
  <si>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</si>
  <si>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</si>
  <si>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</si>
  <si>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</si>
  <si>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</si>
  <si>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</si>
  <si>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</si>
  <si>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</si>
  <si>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</si>
  <si>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</si>
  <si>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</si>
  <si>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</si>
  <si>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</si>
  <si>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</si>
  <si>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</si>
  <si>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</si>
  <si>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</si>
  <si>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</si>
  <si>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</si>
  <si>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</si>
  <si>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</si>
  <si>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</si>
  <si>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</si>
  <si>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</si>
  <si>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</si>
  <si>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</si>
  <si>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</si>
  <si>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</si>
  <si>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</si>
  <si>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</si>
  <si>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</si>
  <si>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</si>
  <si>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</si>
  <si>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</si>
  <si>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</si>
  <si>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</si>
  <si>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</si>
  <si>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</si>
  <si>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</si>
  <si>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</si>
  <si>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</si>
  <si>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</si>
  <si>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</si>
  <si>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</si>
  <si>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</si>
  <si>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</si>
  <si>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</si>
  <si>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</si>
  <si>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</si>
  <si>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</si>
  <si>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</si>
  <si>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</si>
  <si>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</si>
  <si>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</si>
  <si>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</si>
  <si>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</si>
  <si>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</si>
  <si>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</si>
  <si>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</si>
  <si>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</si>
  <si>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</si>
  <si>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</si>
  <si>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</si>
  <si>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</si>
  <si>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</si>
  <si>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</si>
  <si>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</si>
  <si>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</si>
  <si>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</si>
  <si>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</si>
  <si>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</si>
  <si>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</si>
  <si>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</si>
  <si>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</si>
  <si>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</si>
  <si>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</si>
  <si>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</si>
  <si>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</si>
  <si>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</si>
  <si>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</si>
  <si>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</si>
  <si>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</si>
  <si>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</si>
  <si>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</si>
  <si>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</si>
  <si>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</si>
  <si>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</si>
  <si>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</si>
  <si>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</si>
  <si>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</si>
  <si>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</si>
  <si>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</si>
  <si>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</si>
  <si>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</si>
  <si>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</si>
  <si>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</si>
  <si>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</si>
  <si>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</si>
  <si>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</si>
  <si>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</si>
  <si>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</si>
  <si>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</si>
  <si>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</si>
  <si>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</si>
  <si>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</si>
  <si>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</si>
  <si>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</si>
  <si>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</si>
  <si>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</si>
  <si>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</si>
  <si>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</si>
  <si>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</si>
  <si>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</si>
  <si>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</si>
  <si>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</si>
  <si>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</si>
  <si>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</si>
  <si>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</si>
  <si>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</si>
  <si>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</si>
  <si>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</si>
  <si>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</si>
  <si>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</si>
  <si>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</si>
  <si>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</si>
  <si>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</si>
  <si>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</si>
  <si>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</si>
  <si>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</si>
  <si>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</si>
  <si>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</si>
  <si>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</si>
  <si>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</si>
  <si>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</si>
  <si>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</si>
  <si>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</si>
  <si>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</si>
  <si>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</si>
  <si>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</si>
  <si>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</si>
  <si>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</si>
  <si>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</si>
  <si>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</si>
  <si>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</si>
  <si>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</si>
  <si>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</si>
  <si>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</si>
  <si>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</si>
  <si>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</si>
  <si>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</si>
  <si>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</si>
  <si>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</si>
  <si>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</si>
  <si>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</si>
  <si>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</si>
  <si>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</si>
  <si>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</si>
  <si>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</si>
  <si>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</si>
  <si>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</si>
  <si>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</si>
  <si>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</si>
  <si>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</si>
  <si>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</si>
  <si>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</si>
  <si>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</si>
  <si>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</si>
  <si>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</si>
  <si>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</si>
  <si>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</si>
  <si>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</si>
  <si>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</si>
  <si>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</si>
  <si>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</si>
  <si>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</si>
  <si>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</si>
  <si>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</si>
  <si>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</si>
  <si>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</si>
  <si>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</si>
  <si>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</si>
  <si>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</si>
  <si>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</si>
  <si>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</si>
  <si>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</si>
  <si>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</si>
  <si>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</si>
  <si>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</si>
  <si>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</si>
  <si>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</si>
  <si>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</si>
  <si>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</si>
  <si>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</si>
  <si>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</si>
  <si>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</si>
  <si>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</si>
  <si>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</si>
  <si>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</si>
  <si>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</si>
  <si>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</si>
  <si>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</si>
  <si>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</si>
  <si>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</si>
  <si>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</si>
  <si>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</si>
  <si>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</si>
  <si>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</si>
  <si>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</si>
  <si>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</si>
  <si>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</si>
  <si>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</si>
  <si>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</si>
  <si>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</si>
  <si>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</si>
  <si>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</si>
  <si>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</si>
  <si>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</si>
  <si>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</si>
  <si>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</si>
  <si>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</si>
  <si>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</si>
  <si>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</si>
  <si>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</si>
  <si>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</si>
  <si>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</si>
  <si>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</si>
  <si>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</si>
  <si>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</si>
  <si>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</si>
  <si>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</si>
  <si>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</si>
  <si>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</si>
  <si>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</si>
  <si>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</si>
  <si>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</si>
  <si>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</si>
  <si>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</si>
  <si>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</si>
  <si>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</si>
  <si>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</si>
  <si>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</si>
  <si>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</si>
  <si>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</si>
  <si>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</si>
  <si>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</si>
  <si>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</si>
  <si>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</si>
  <si>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</si>
  <si>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</si>
  <si>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</si>
  <si>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</si>
  <si>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</si>
  <si>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</si>
  <si>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</si>
  <si>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</si>
  <si>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</si>
  <si>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</si>
  <si>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</si>
  <si>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</si>
  <si>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</si>
  <si>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</si>
  <si>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</si>
  <si>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</si>
  <si>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</si>
  <si>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</si>
  <si>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</si>
  <si>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</si>
  <si>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</si>
  <si>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</si>
  <si>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</si>
  <si>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</si>
  <si>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</si>
  <si>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</si>
  <si>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</si>
  <si>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</si>
  <si>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</si>
  <si>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</si>
  <si>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</si>
  <si>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</si>
  <si>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</si>
  <si>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</si>
  <si>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</si>
  <si>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</si>
  <si>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</si>
  <si>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</si>
  <si>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</si>
  <si>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</si>
  <si>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</si>
  <si>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</si>
  <si>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</si>
  <si>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</si>
  <si>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</si>
  <si>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</si>
  <si>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</si>
  <si>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</si>
  <si>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</si>
  <si>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</si>
  <si>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</si>
  <si>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</si>
  <si>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</si>
  <si>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</si>
  <si>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</si>
  <si>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</si>
  <si>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</si>
  <si>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</si>
  <si>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</si>
  <si>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</si>
  <si>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</si>
  <si>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</si>
  <si>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</si>
  <si>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</si>
  <si>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</si>
  <si>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</si>
  <si>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</si>
  <si>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</si>
  <si>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</si>
  <si>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</si>
  <si>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</si>
  <si>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</si>
  <si>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</si>
  <si>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</si>
  <si>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</si>
  <si>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</si>
  <si>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</si>
  <si>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</si>
  <si>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</si>
  <si>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</si>
  <si>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</si>
  <si>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</si>
  <si>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</si>
  <si>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</si>
  <si>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</si>
  <si>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</si>
  <si>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</si>
  <si>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</si>
  <si>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</si>
  <si>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</si>
  <si>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</si>
  <si>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</si>
  <si>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</si>
  <si>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</si>
  <si>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</si>
  <si>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</si>
  <si>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</si>
  <si>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</si>
  <si>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</si>
  <si>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</si>
  <si>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</si>
  <si>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</si>
  <si>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</si>
  <si>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</si>
  <si>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</si>
  <si>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</si>
  <si>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</si>
  <si>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</si>
  <si>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</si>
  <si>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</si>
  <si>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</si>
  <si>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</si>
  <si>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</si>
  <si>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</si>
  <si>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</si>
  <si>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</si>
  <si>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</si>
  <si>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</si>
  <si>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</si>
  <si>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</si>
  <si>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</si>
  <si>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</si>
  <si>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</si>
  <si>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</si>
  <si>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</si>
  <si>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</si>
  <si>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</si>
  <si>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</si>
  <si>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</si>
  <si>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</si>
  <si>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</si>
  <si>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</si>
  <si>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</si>
  <si>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</si>
  <si>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</si>
  <si>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</si>
  <si>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</si>
  <si>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</si>
  <si>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</si>
  <si>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</si>
  <si>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</si>
  <si>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</si>
  <si>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</si>
  <si>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</si>
  <si>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</si>
  <si>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</si>
  <si>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</si>
  <si>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</si>
  <si>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</si>
  <si>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</si>
  <si>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</si>
  <si>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</si>
  <si>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</si>
  <si>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</si>
  <si>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</si>
  <si>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</si>
  <si>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</si>
  <si>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</si>
  <si>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</si>
  <si>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</si>
  <si>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</si>
  <si>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</si>
  <si>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</si>
  <si>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</si>
  <si>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</si>
  <si>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</si>
  <si>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</si>
  <si>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</si>
  <si>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</si>
  <si>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</si>
  <si>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</si>
  <si>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</si>
  <si>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</si>
  <si>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</si>
  <si>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</si>
  <si>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</si>
  <si>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</si>
  <si>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</si>
  <si>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</si>
  <si>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</si>
  <si>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</si>
  <si>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</si>
  <si>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</si>
  <si>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</si>
  <si>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</si>
  <si>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</si>
  <si>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</si>
  <si>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</si>
  <si>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</si>
  <si>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</si>
  <si>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</si>
  <si>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</si>
  <si>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</si>
  <si>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</si>
  <si>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</si>
  <si>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</si>
  <si>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</si>
  <si>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</si>
  <si>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</si>
  <si>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</si>
  <si>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</si>
  <si>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</si>
  <si>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</si>
  <si>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</si>
  <si>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</si>
  <si>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</si>
  <si>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</si>
  <si>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</si>
  <si>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</si>
  <si>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</si>
  <si>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</si>
  <si>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</si>
  <si>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</si>
  <si>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</si>
  <si>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</si>
  <si>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</si>
  <si>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</si>
  <si>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</si>
  <si>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</si>
  <si>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</si>
  <si>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</si>
  <si>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</si>
  <si>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</si>
  <si>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</si>
  <si>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</si>
  <si>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</si>
  <si>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</si>
  <si>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</si>
  <si>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</si>
  <si>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</si>
  <si>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</si>
  <si>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</si>
  <si>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</si>
  <si>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</si>
  <si>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</si>
  <si>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</si>
  <si>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</si>
  <si>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</si>
  <si>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</si>
  <si>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</si>
  <si>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</si>
  <si>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</si>
  <si>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</si>
  <si>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</si>
  <si>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</si>
  <si>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</si>
  <si>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</si>
  <si>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</si>
  <si>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</si>
  <si>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</si>
  <si>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</si>
  <si>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</si>
  <si>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</si>
  <si>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</si>
  <si>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</si>
  <si>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</si>
  <si>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</si>
  <si>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</si>
  <si>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</si>
  <si>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</si>
  <si>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</si>
  <si>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</si>
  <si>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</si>
  <si>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</si>
  <si>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</si>
  <si>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</si>
  <si>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</si>
  <si>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</si>
  <si>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</si>
  <si>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</si>
  <si>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</si>
  <si>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</si>
  <si>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</si>
  <si>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</si>
  <si>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</si>
  <si>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</si>
  <si>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</si>
  <si>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</si>
  <si>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</si>
  <si>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</si>
  <si>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</si>
  <si>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</si>
  <si>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</si>
  <si>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</si>
  <si>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</si>
  <si>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</si>
  <si>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</si>
  <si>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</si>
  <si>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</si>
  <si>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</si>
  <si>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</si>
  <si>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</si>
  <si>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</si>
  <si>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</si>
  <si>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</si>
  <si>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</si>
  <si>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</si>
  <si>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</si>
  <si>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</si>
  <si>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</si>
  <si>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</si>
  <si>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</si>
  <si>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</si>
  <si>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</si>
  <si>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</si>
  <si>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</si>
  <si>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</si>
  <si>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</si>
  <si>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</si>
  <si>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</si>
  <si>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</si>
  <si>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</si>
  <si>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</si>
  <si>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</si>
  <si>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</si>
  <si>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</si>
  <si>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</si>
  <si>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</si>
  <si>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</si>
  <si>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</si>
  <si>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</si>
  <si>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</si>
  <si>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</si>
  <si>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</si>
  <si>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</si>
  <si>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</si>
  <si>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</si>
  <si>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</si>
  <si>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</si>
  <si>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</si>
  <si>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</si>
  <si>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</si>
  <si>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</si>
  <si>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</si>
  <si>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</si>
  <si>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</si>
  <si>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</si>
  <si>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</si>
  <si>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</si>
  <si>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</si>
  <si>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</si>
  <si>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</si>
  <si>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</si>
  <si>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</si>
  <si>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</si>
  <si>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</si>
  <si>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</si>
  <si>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</si>
  <si>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</si>
  <si>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</si>
  <si>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</si>
  <si>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</si>
  <si>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</si>
  <si>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</si>
  <si>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</si>
  <si>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</si>
  <si>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</si>
  <si>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</si>
  <si>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</si>
  <si>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</si>
  <si>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</si>
  <si>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</si>
  <si>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</si>
  <si>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</si>
  <si>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</si>
  <si>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</si>
  <si>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</si>
  <si>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</si>
  <si>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</si>
  <si>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</si>
  <si>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</si>
  <si>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</si>
  <si>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</si>
  <si>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</si>
  <si>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</si>
  <si>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</si>
  <si>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</si>
  <si>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</si>
  <si>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</si>
  <si>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</si>
  <si>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</si>
  <si>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</si>
  <si>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</si>
  <si>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</si>
  <si>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</si>
  <si>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</si>
  <si>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</si>
  <si>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</si>
  <si>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</si>
  <si>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</si>
  <si>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</si>
  <si>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</si>
  <si>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</si>
  <si>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</si>
  <si>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</si>
  <si>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</si>
  <si>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</si>
  <si>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</si>
  <si>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</si>
  <si>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</si>
  <si>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</si>
  <si>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</si>
  <si>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</si>
  <si>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</si>
  <si>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</si>
  <si>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</si>
  <si>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</si>
  <si>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</si>
  <si>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</si>
  <si>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</si>
  <si>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</si>
  <si>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</si>
  <si>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</si>
  <si>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</si>
  <si>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</si>
  <si>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</si>
  <si>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</si>
  <si>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</si>
  <si>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</si>
  <si>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</si>
  <si>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</si>
  <si>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</si>
  <si>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</si>
  <si>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</si>
  <si>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</si>
  <si>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</si>
  <si>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</si>
  <si>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</si>
  <si>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</si>
  <si>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</si>
  <si>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</si>
  <si>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</si>
  <si>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</si>
  <si>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</si>
  <si>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</si>
  <si>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</si>
  <si>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</si>
  <si>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</si>
  <si>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</si>
  <si>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</si>
  <si>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</si>
  <si>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</si>
  <si>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</si>
  <si>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</si>
  <si>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</si>
  <si>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</si>
  <si>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</si>
  <si>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</si>
  <si>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</si>
  <si>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</si>
  <si>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</si>
  <si>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</si>
  <si>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</si>
  <si>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</si>
  <si>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</si>
  <si>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</si>
  <si>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</si>
  <si>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</si>
  <si>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</si>
  <si>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</si>
  <si>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</si>
  <si>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</si>
  <si>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</si>
  <si>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</si>
  <si>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</si>
  <si>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</si>
  <si>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</si>
  <si>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</si>
  <si>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</si>
  <si>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</si>
  <si>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</si>
  <si>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</si>
  <si>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</si>
  <si>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</si>
  <si>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</si>
  <si>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</si>
  <si>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</si>
  <si>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</si>
  <si>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</si>
  <si>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</si>
  <si>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</si>
  <si>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</si>
  <si>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</si>
  <si>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</si>
  <si>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</si>
  <si>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</si>
  <si>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</si>
  <si>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</si>
  <si>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</si>
  <si>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</si>
  <si>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</si>
  <si>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</si>
  <si>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</si>
  <si>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</si>
  <si>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</si>
  <si>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</si>
  <si>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</si>
  <si>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</si>
  <si>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</si>
  <si>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</si>
  <si>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</si>
  <si>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</si>
  <si>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</si>
  <si>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</si>
  <si>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</si>
  <si>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</si>
  <si>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</si>
  <si>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</si>
  <si>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</si>
  <si>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</si>
  <si>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</si>
  <si>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</si>
  <si>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</si>
  <si>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</si>
  <si>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</si>
  <si>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</si>
  <si>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</si>
  <si>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</si>
  <si>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</si>
  <si>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</si>
  <si>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</si>
  <si>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</si>
  <si>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</si>
  <si>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</si>
  <si>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</si>
  <si>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</si>
  <si>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</si>
  <si>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</si>
  <si>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</si>
  <si>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</si>
  <si>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</si>
  <si>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</si>
  <si>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</si>
  <si>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</si>
  <si>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</si>
  <si>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</si>
  <si>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</si>
  <si>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</si>
  <si>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</si>
  <si>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</si>
  <si>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</si>
  <si>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</si>
  <si>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</si>
  <si>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</si>
  <si>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</si>
  <si>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</si>
  <si>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</si>
  <si>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</si>
  <si>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</si>
  <si>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</si>
  <si>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</si>
  <si>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</si>
  <si>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</si>
  <si>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</si>
  <si>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</si>
  <si>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</si>
  <si>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</si>
  <si>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</si>
  <si>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</si>
  <si>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</si>
  <si>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</si>
  <si>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</si>
  <si>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</si>
  <si>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</si>
  <si>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</si>
  <si>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</si>
  <si>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</si>
  <si>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</si>
  <si>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</si>
  <si>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</si>
  <si>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</si>
  <si>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</si>
  <si>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</si>
  <si>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</si>
  <si>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</si>
  <si>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</si>
  <si>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</si>
  <si>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</si>
  <si>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</si>
  <si>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</si>
  <si>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</si>
  <si>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</si>
  <si>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</si>
  <si>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</si>
  <si>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</si>
  <si>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</si>
  <si>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</si>
  <si>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</si>
  <si>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</si>
  <si>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</si>
  <si>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</si>
  <si>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</si>
  <si>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</si>
  <si>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</si>
  <si>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</si>
  <si>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</si>
  <si>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</si>
  <si>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</si>
  <si>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</si>
  <si>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</si>
  <si>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</si>
  <si>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</si>
  <si>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</si>
  <si>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</si>
  <si>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</si>
  <si>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</si>
  <si>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</si>
  <si>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</si>
  <si>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</si>
  <si>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</si>
  <si>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</si>
  <si>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</si>
  <si>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</si>
  <si>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</si>
  <si>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</si>
  <si>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</si>
  <si>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</si>
  <si>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</si>
  <si>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</si>
  <si>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</si>
  <si>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</si>
  <si>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</si>
  <si>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</si>
  <si>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</si>
  <si>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</si>
  <si>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</si>
  <si>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</si>
  <si>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</si>
  <si>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</si>
  <si>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</si>
  <si>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</si>
  <si>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</si>
  <si>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</si>
  <si>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</si>
  <si>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</si>
  <si>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</si>
  <si>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</si>
  <si>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</si>
  <si>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</si>
  <si>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</si>
  <si>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</si>
  <si>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</si>
  <si>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</si>
  <si>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</si>
  <si>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</si>
  <si>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</si>
  <si>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</si>
  <si>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</si>
  <si>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</si>
  <si>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</si>
  <si>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</si>
  <si>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</si>
  <si>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</si>
  <si>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</si>
  <si>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</si>
  <si>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</si>
  <si>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</si>
  <si>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</si>
  <si>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</si>
  <si>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</si>
  <si>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</si>
  <si>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</si>
  <si>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</si>
  <si>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</si>
  <si>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</si>
  <si>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</si>
  <si>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</si>
  <si>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</si>
  <si>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</si>
  <si>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</si>
  <si>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</si>
  <si>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</si>
  <si>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</si>
  <si>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</si>
  <si>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</si>
  <si>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</si>
  <si>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</si>
  <si>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</si>
  <si>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</si>
  <si>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</si>
  <si>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</si>
  <si>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</si>
  <si>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</si>
  <si>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</si>
  <si>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</si>
  <si>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</si>
  <si>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</si>
  <si>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</si>
  <si>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</si>
  <si>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</si>
  <si>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</si>
  <si>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</si>
  <si>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</si>
  <si>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</si>
  <si>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</si>
  <si>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</si>
  <si>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</si>
  <si>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</si>
  <si>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</si>
  <si>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</si>
  <si>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</si>
  <si>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</si>
  <si>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</si>
  <si>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</si>
  <si>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</si>
  <si>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</si>
  <si>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</si>
  <si>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</si>
  <si>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</si>
  <si>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</si>
  <si>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</si>
  <si>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</si>
  <si>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</si>
  <si>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</si>
  <si>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</si>
  <si>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</si>
  <si>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</si>
  <si>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</si>
  <si>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</si>
  <si>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</si>
  <si>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</si>
  <si>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</si>
  <si>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</si>
  <si>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</si>
  <si>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</si>
  <si>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</si>
  <si>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</si>
  <si>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</si>
  <si>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</si>
  <si>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</si>
  <si>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</si>
  <si>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</si>
  <si>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</si>
  <si>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</si>
  <si>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</si>
  <si>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</si>
  <si>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</si>
  <si>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</si>
  <si>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</si>
  <si>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</si>
  <si>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</si>
  <si>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</si>
  <si>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</si>
  <si>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</si>
  <si>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</si>
  <si>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</si>
  <si>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</si>
  <si>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</si>
  <si>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</si>
  <si>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</si>
  <si>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</si>
  <si>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</si>
  <si>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</si>
  <si>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</si>
  <si>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</si>
  <si>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</si>
  <si>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</si>
  <si>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</si>
  <si>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</si>
  <si>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</si>
  <si>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</si>
  <si>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</si>
  <si>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</si>
  <si>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</si>
  <si>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</si>
  <si>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</si>
  <si>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</si>
  <si>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</si>
  <si>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</si>
  <si>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</si>
  <si>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</si>
  <si>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</si>
  <si>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</si>
  <si>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</si>
  <si>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</si>
  <si>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</si>
  <si>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</si>
  <si>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</si>
  <si>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</si>
  <si>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</si>
  <si>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</si>
  <si>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</si>
  <si>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</si>
  <si>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</si>
  <si>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</si>
  <si>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</si>
  <si>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</si>
  <si>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</si>
  <si>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</si>
  <si>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</si>
  <si>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</si>
  <si>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</si>
  <si>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</si>
  <si>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</si>
  <si>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</si>
  <si>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</si>
  <si>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</si>
  <si>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</si>
  <si>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</si>
  <si>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</si>
  <si>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</si>
  <si>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</si>
  <si>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</si>
  <si>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</si>
  <si>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</si>
  <si>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</si>
  <si>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</si>
  <si>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</si>
  <si>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</si>
  <si>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</si>
  <si>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</si>
  <si>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</si>
  <si>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</si>
  <si>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</si>
  <si>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</si>
  <si>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</si>
  <si>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</si>
  <si>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</si>
  <si>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</si>
  <si>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</si>
  <si>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</si>
  <si>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</si>
  <si>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</si>
  <si>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</si>
  <si>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</si>
  <si>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</si>
  <si>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</si>
  <si>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</si>
  <si>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</si>
  <si>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</si>
  <si>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</si>
  <si>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</si>
  <si>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</si>
  <si>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</si>
  <si>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</si>
  <si>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</si>
  <si>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</si>
  <si>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</si>
  <si>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</si>
  <si>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</si>
  <si>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</si>
  <si>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</si>
  <si>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</si>
  <si>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</si>
  <si>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</si>
  <si>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</si>
  <si>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</si>
  <si>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</si>
  <si>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</si>
  <si>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</si>
  <si>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</si>
  <si>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</si>
  <si>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</si>
  <si>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</si>
  <si>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</si>
  <si>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</si>
  <si>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</si>
  <si>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</si>
  <si>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</si>
  <si>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</si>
  <si>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</si>
  <si>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</si>
  <si>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</si>
  <si>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</si>
  <si>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</si>
  <si>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</si>
  <si>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</si>
  <si>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</si>
  <si>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</si>
  <si>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</si>
  <si>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</si>
  <si>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</si>
  <si>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</si>
  <si>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</si>
  <si>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</si>
  <si>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</si>
  <si>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</si>
  <si>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</si>
  <si>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</si>
  <si>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</si>
  <si>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</si>
  <si>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</si>
  <si>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</si>
  <si>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</si>
  <si>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</si>
  <si>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</si>
  <si>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</si>
  <si>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</si>
  <si>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</si>
  <si>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</si>
  <si>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</si>
  <si>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</si>
  <si>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</si>
  <si>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</si>
  <si>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</si>
  <si>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</si>
  <si>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</si>
  <si>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</si>
  <si>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</si>
  <si>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</si>
  <si>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</si>
  <si>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</si>
  <si>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</si>
  <si>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</si>
  <si>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</si>
  <si>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</si>
  <si>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</si>
  <si>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</si>
  <si>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</si>
  <si>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</si>
  <si>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</si>
  <si>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</si>
  <si>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</si>
  <si>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</si>
  <si>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</si>
  <si>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</si>
  <si>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</si>
  <si>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</si>
  <si>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</si>
  <si>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</si>
  <si>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</si>
  <si>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</si>
  <si>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</si>
  <si>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</si>
  <si>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</si>
  <si>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</si>
  <si>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</si>
  <si>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</si>
  <si>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</si>
  <si>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</si>
  <si>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</si>
  <si>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</si>
  <si>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</si>
  <si>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</si>
  <si>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</si>
  <si>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</si>
  <si>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</si>
  <si>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</si>
  <si>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</si>
  <si>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</si>
  <si>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</si>
  <si>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</si>
  <si>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</si>
  <si>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</si>
  <si>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</si>
  <si>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</si>
  <si>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</si>
  <si>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</si>
  <si>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</si>
  <si>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</si>
  <si>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</si>
  <si>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</si>
  <si>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</si>
  <si>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</si>
  <si>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</si>
  <si>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</si>
  <si>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</si>
  <si>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</si>
  <si>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</si>
  <si>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</si>
  <si>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</si>
  <si>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</si>
  <si>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</si>
  <si>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</si>
  <si>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</si>
  <si>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</si>
  <si>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</si>
  <si>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</si>
  <si>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</si>
  <si>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</si>
  <si>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</si>
  <si>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</si>
  <si>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</si>
  <si>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</si>
  <si>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</si>
  <si>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</si>
  <si>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</si>
  <si>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</si>
  <si>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</si>
  <si>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</si>
  <si>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</si>
  <si>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</si>
  <si>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</si>
  <si>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</si>
  <si>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</si>
  <si>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</si>
  <si>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</si>
  <si>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</si>
  <si>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</si>
  <si>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</si>
  <si>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</si>
  <si>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</si>
  <si>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</si>
  <si>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</si>
  <si>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</si>
  <si>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</si>
  <si>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</si>
  <si>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</si>
  <si>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</si>
  <si>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</si>
  <si>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</si>
  <si>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</si>
  <si>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</si>
  <si>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</si>
  <si>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</si>
  <si>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</si>
  <si>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</si>
  <si>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</si>
  <si>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</si>
  <si>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</si>
  <si>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</si>
  <si>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</si>
  <si>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</si>
  <si>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</si>
  <si>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</si>
  <si>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</si>
  <si>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</si>
  <si>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</si>
  <si>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</si>
  <si>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</si>
  <si>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</si>
  <si>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</si>
  <si>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</si>
  <si>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</si>
  <si>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</si>
  <si>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</si>
  <si>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</si>
  <si>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</si>
  <si>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</si>
  <si>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</si>
  <si>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</si>
  <si>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</si>
  <si>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</si>
  <si>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</si>
  <si>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</si>
  <si>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</si>
  <si>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</si>
  <si>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</si>
  <si>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</si>
  <si>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</si>
  <si>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</si>
  <si>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</si>
  <si>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</si>
  <si>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</si>
  <si>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</si>
  <si>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</si>
  <si>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</si>
  <si>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</si>
  <si>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</si>
  <si>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</si>
  <si>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</si>
  <si>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</si>
  <si>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</si>
  <si>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</si>
  <si>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</si>
  <si>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</si>
  <si>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</si>
  <si>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</si>
  <si>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</si>
  <si>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</si>
  <si>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</si>
  <si>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</si>
  <si>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</si>
  <si>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</si>
  <si>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</si>
  <si>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</si>
  <si>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</si>
  <si>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</si>
  <si>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</si>
  <si>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</si>
  <si>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</si>
  <si>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</si>
  <si>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</si>
  <si>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</si>
  <si>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</si>
  <si>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</si>
  <si>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</si>
  <si>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</si>
  <si>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</si>
  <si>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</si>
  <si>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</si>
  <si>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</si>
  <si>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</si>
  <si>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</si>
  <si>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</si>
  <si>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</si>
  <si>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</si>
  <si>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</si>
  <si>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</si>
  <si>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</si>
  <si>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</si>
  <si>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</si>
  <si>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</si>
  <si>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</si>
  <si>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</si>
  <si>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</si>
  <si>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</si>
  <si>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</si>
  <si>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</si>
  <si>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</si>
  <si>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</si>
  <si>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</si>
  <si>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</si>
  <si>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</si>
  <si>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</si>
  <si>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</si>
  <si>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</si>
  <si>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</si>
  <si>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</si>
  <si>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</si>
  <si>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</si>
  <si>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</si>
  <si>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</si>
  <si>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</si>
  <si>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</si>
  <si>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</si>
  <si>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</si>
  <si>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</si>
  <si>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</si>
  <si>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</si>
  <si>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</si>
  <si>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</si>
  <si>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</si>
  <si>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</si>
  <si>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</si>
  <si>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</si>
  <si>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</si>
  <si>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</si>
  <si>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</si>
  <si>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</si>
  <si>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</si>
  <si>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</si>
  <si>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</si>
  <si>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</si>
  <si>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</si>
  <si>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</si>
  <si>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</si>
  <si>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</si>
  <si>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</si>
  <si>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</si>
  <si>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</si>
  <si>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</si>
  <si>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</si>
  <si>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</si>
  <si>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</si>
  <si>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</si>
  <si>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</si>
  <si>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</si>
  <si>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</si>
  <si>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</si>
  <si>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</si>
  <si>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</si>
  <si>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</si>
  <si>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</si>
  <si>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</si>
  <si>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</si>
  <si>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</si>
  <si>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</si>
  <si>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</si>
  <si>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</si>
  <si>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</si>
  <si>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</si>
  <si>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</si>
  <si>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</si>
  <si>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</si>
  <si>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</si>
  <si>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</si>
  <si>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</si>
  <si>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</si>
  <si>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</si>
  <si>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</si>
  <si>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</si>
  <si>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</si>
  <si>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</si>
  <si>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</si>
  <si>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</si>
  <si>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</si>
  <si>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</si>
  <si>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</si>
  <si>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</si>
  <si>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</si>
  <si>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</si>
  <si>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</si>
  <si>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</si>
  <si>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</si>
  <si>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</si>
  <si>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</si>
  <si>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</si>
  <si>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</si>
  <si>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</si>
  <si>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</si>
  <si>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</si>
  <si>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</si>
  <si>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</si>
  <si>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</si>
  <si>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</si>
  <si>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</si>
  <si>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</si>
  <si>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</si>
  <si>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</si>
  <si>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</si>
  <si>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</si>
  <si>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</si>
  <si>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</si>
  <si>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</si>
  <si>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</si>
  <si>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</si>
  <si>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</si>
  <si>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</si>
  <si>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</si>
  <si>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</si>
  <si>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</si>
  <si>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</si>
  <si>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</si>
  <si>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</si>
  <si>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</si>
  <si>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</si>
  <si>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</si>
  <si>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</si>
  <si>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</si>
  <si>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</si>
  <si>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</si>
  <si>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</si>
  <si>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</si>
  <si>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</si>
  <si>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</si>
  <si>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</si>
  <si>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</si>
  <si>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</si>
  <si>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</si>
  <si>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</si>
  <si>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</si>
  <si>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</si>
  <si>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</si>
  <si>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</si>
  <si>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</si>
  <si>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</si>
  <si>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</si>
  <si>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</si>
  <si>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</si>
  <si>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</si>
  <si>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</si>
  <si>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</si>
  <si>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</si>
  <si>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</si>
  <si>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</si>
  <si>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</si>
  <si>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</si>
  <si>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</si>
  <si>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</si>
  <si>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</si>
  <si>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</si>
  <si>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</si>
  <si>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</si>
  <si>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</si>
  <si>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</si>
  <si>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</si>
  <si>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</si>
  <si>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</si>
  <si>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</si>
  <si>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</si>
  <si>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</si>
  <si>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</si>
  <si>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</si>
  <si>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</si>
  <si>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</si>
  <si>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</si>
  <si>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</si>
  <si>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</si>
  <si>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</si>
  <si>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</si>
  <si>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</si>
  <si>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</si>
  <si>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</si>
  <si>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</si>
  <si>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</si>
  <si>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</si>
  <si>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</si>
  <si>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</si>
  <si>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</si>
  <si>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</si>
  <si>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</si>
  <si>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</si>
  <si>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</si>
  <si>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</si>
  <si>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</si>
  <si>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</si>
  <si>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</si>
  <si>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</si>
  <si>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</si>
  <si>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</si>
  <si>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</si>
  <si>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</si>
  <si>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</si>
  <si>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</si>
  <si>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</si>
  <si>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</si>
  <si>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</si>
  <si>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</si>
  <si>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</si>
  <si>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</si>
  <si>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</si>
  <si>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</si>
  <si>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</si>
  <si>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</si>
  <si>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</si>
  <si>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</si>
  <si>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</si>
  <si>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</si>
  <si>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</si>
  <si>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</si>
  <si>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</si>
  <si>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</si>
  <si>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</si>
  <si>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</si>
  <si>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</si>
  <si>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</si>
  <si>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</si>
  <si>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</si>
  <si>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</si>
  <si>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</si>
  <si>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</si>
  <si>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</si>
  <si>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</si>
  <si>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</si>
  <si>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</si>
  <si>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</si>
  <si>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</si>
  <si>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</si>
  <si>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</si>
  <si>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</si>
  <si>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</si>
  <si>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</si>
  <si>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</si>
  <si>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</si>
  <si>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</si>
  <si>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</si>
  <si>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</si>
  <si>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</si>
  <si>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</si>
  <si>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</si>
  <si>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</si>
  <si>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</si>
  <si>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</si>
  <si>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</si>
  <si>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</si>
  <si>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</si>
  <si>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</si>
  <si>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</si>
  <si>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</si>
  <si>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</si>
  <si>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</si>
  <si>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</si>
  <si>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</si>
  <si>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</si>
  <si>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</si>
  <si>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</si>
  <si>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</si>
  <si>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</si>
  <si>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</si>
  <si>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</si>
  <si>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</si>
  <si>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</si>
  <si>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</si>
  <si>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</si>
  <si>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</si>
  <si>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</si>
  <si>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</si>
  <si>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</si>
  <si>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</si>
  <si>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</si>
  <si>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</si>
  <si>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</si>
  <si>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</si>
  <si>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</si>
  <si>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</si>
  <si>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</si>
  <si>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</si>
  <si>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</si>
  <si>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</si>
  <si>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</si>
  <si>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</si>
  <si>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</si>
  <si>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</si>
  <si>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</si>
  <si>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</si>
  <si>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</si>
  <si>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</si>
  <si>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</si>
  <si>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</si>
  <si>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</si>
  <si>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</si>
  <si>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</si>
  <si>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</si>
  <si>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</si>
  <si>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</si>
  <si>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</si>
  <si>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</si>
  <si>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</si>
  <si>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</si>
  <si>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</si>
  <si>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</si>
  <si>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</si>
  <si>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</si>
  <si>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</si>
  <si>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</si>
  <si>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</si>
  <si>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</si>
  <si>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</si>
  <si>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</si>
  <si>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</si>
  <si>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</si>
  <si>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</si>
  <si>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</si>
  <si>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</si>
  <si>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</si>
  <si>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</si>
  <si>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</si>
  <si>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</si>
  <si>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</si>
  <si>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</si>
  <si>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</si>
  <si>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</si>
  <si>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</si>
  <si>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</si>
  <si>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</si>
  <si>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</si>
  <si>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</si>
  <si>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</si>
  <si>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</si>
  <si>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</si>
  <si>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</si>
  <si>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</si>
  <si>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</si>
  <si>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</si>
  <si>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</si>
  <si>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</si>
  <si>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</si>
  <si>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</si>
  <si>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</si>
  <si>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</si>
  <si>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</si>
  <si>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</si>
  <si>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</si>
  <si>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</si>
  <si>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</si>
  <si>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</si>
  <si>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</si>
  <si>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</si>
  <si>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</si>
  <si>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</si>
  <si>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</si>
  <si>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</si>
  <si>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</si>
  <si>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</si>
  <si>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</si>
  <si>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</si>
  <si>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</si>
  <si>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</si>
  <si>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</si>
  <si>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</si>
  <si>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</si>
  <si>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</si>
  <si>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</si>
  <si>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</si>
  <si>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</si>
  <si>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</si>
  <si>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</si>
  <si>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</si>
  <si>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</si>
  <si>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</si>
  <si>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</si>
  <si>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</si>
  <si>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</si>
  <si>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</si>
  <si>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</si>
  <si>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</si>
  <si>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</si>
  <si>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</si>
  <si>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</si>
  <si>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</si>
  <si>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</si>
  <si>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</si>
  <si>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</si>
  <si>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</si>
  <si>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</si>
  <si>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</si>
  <si>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</si>
  <si>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</si>
  <si>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</si>
  <si>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</si>
  <si>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</si>
  <si>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</si>
  <si>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</si>
  <si>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</si>
  <si>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</si>
  <si>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</si>
  <si>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</si>
  <si>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</si>
  <si>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</si>
  <si>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</si>
  <si>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</si>
  <si>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</si>
  <si>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</si>
  <si>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</si>
  <si>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</si>
  <si>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</si>
  <si>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</si>
  <si>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</si>
  <si>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</si>
  <si>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</si>
  <si>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</si>
  <si>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</si>
  <si>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</si>
  <si>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</si>
  <si>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</si>
  <si>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</si>
  <si>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</si>
  <si>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</si>
  <si>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</si>
  <si>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</si>
  <si>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</si>
  <si>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</si>
  <si>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</si>
  <si>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</si>
  <si>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</si>
  <si>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</si>
  <si>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</si>
  <si>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</si>
  <si>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</si>
  <si>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</si>
  <si>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</si>
  <si>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</si>
  <si>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</si>
  <si>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</si>
  <si>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</si>
  <si>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</si>
  <si>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</si>
  <si>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</si>
  <si>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</si>
  <si>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</si>
  <si>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</si>
  <si>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</si>
  <si>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</si>
  <si>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</si>
  <si>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</si>
  <si>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</si>
  <si>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</si>
  <si>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</si>
  <si>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</si>
  <si>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</si>
  <si>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</si>
  <si>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</si>
  <si>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</si>
  <si>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</si>
  <si>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</si>
  <si>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</si>
  <si>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</si>
  <si>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</si>
  <si>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</si>
  <si>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</si>
  <si>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</si>
  <si>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</si>
  <si>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</si>
  <si>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</si>
  <si>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</si>
  <si>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</si>
  <si>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</si>
  <si>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</si>
  <si>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</si>
  <si>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</si>
  <si>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</si>
  <si>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</si>
  <si>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</si>
  <si>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</si>
  <si>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</si>
  <si>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</si>
  <si>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</si>
  <si>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</si>
  <si>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</si>
  <si>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</si>
  <si>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</si>
  <si>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</si>
  <si>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</si>
  <si>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</si>
  <si>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</si>
  <si>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</si>
  <si>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</si>
  <si>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</si>
  <si>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</si>
  <si>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</si>
  <si>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</si>
  <si>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</si>
  <si>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</si>
  <si>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</si>
  <si>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</si>
  <si>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</si>
  <si>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</si>
  <si>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</si>
  <si>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</si>
  <si>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</si>
  <si>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</si>
  <si>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</si>
  <si>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</si>
  <si>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</si>
  <si>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</si>
  <si>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</si>
  <si>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</si>
  <si>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</si>
  <si>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</si>
  <si>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</si>
  <si>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</si>
  <si>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</si>
  <si>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</si>
  <si>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</si>
  <si>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</si>
  <si>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</si>
  <si>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</si>
  <si>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</si>
  <si>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</si>
  <si>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</si>
  <si>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</si>
  <si>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</si>
  <si>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</si>
  <si>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</si>
  <si>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</si>
  <si>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</si>
  <si>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</si>
  <si>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</si>
  <si>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</si>
  <si>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</si>
  <si>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</si>
  <si>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</si>
  <si>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</si>
  <si>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</si>
  <si>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</si>
  <si>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</si>
  <si>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</si>
  <si>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</si>
  <si>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</si>
  <si>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</si>
  <si>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</si>
  <si>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</si>
  <si>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</si>
  <si>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</si>
  <si>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</si>
  <si>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</si>
  <si>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</si>
  <si>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</si>
  <si>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</si>
  <si>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</si>
  <si>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</si>
  <si>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</si>
  <si>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</si>
  <si>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</si>
  <si>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</si>
  <si>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</si>
  <si>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</si>
  <si>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</si>
  <si>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</si>
  <si>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</si>
  <si>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</si>
  <si>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</si>
  <si>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</si>
  <si>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</si>
  <si>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</si>
  <si>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</si>
  <si>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</si>
  <si>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</si>
  <si>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</si>
  <si>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</si>
  <si>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</si>
  <si>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</si>
  <si>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</si>
  <si>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</si>
  <si>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</si>
  <si>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</si>
  <si>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</si>
  <si>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</si>
  <si>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</si>
  <si>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</si>
  <si>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</si>
  <si>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</si>
  <si>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</si>
  <si>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</si>
  <si>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</si>
  <si>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</si>
  <si>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</si>
  <si>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</si>
  <si>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</si>
  <si>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</si>
  <si>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</si>
  <si>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</si>
  <si>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</si>
  <si>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</si>
  <si>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</si>
  <si>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</si>
  <si>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</si>
  <si>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</si>
  <si>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</si>
  <si>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</si>
  <si>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</si>
  <si>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</si>
  <si>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</si>
  <si>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</si>
  <si>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</si>
  <si>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</si>
  <si>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</si>
  <si>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</si>
  <si>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</si>
  <si>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</si>
  <si>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</si>
  <si>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</si>
  <si>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</si>
  <si>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</si>
  <si>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</si>
  <si>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</si>
  <si>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</si>
  <si>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</si>
  <si>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</si>
  <si>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</si>
  <si>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</si>
  <si>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</si>
  <si>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</si>
  <si>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</si>
  <si>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</si>
  <si>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</si>
  <si>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</si>
  <si>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</si>
  <si>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</si>
  <si>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</si>
  <si>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</si>
  <si>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</si>
  <si>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</si>
  <si>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</si>
  <si>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</si>
  <si>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</si>
  <si>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</si>
  <si>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</si>
  <si>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</si>
  <si>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</si>
  <si>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</si>
  <si>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</si>
  <si>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</si>
  <si>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</si>
  <si>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</si>
  <si>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</si>
  <si>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</si>
  <si>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</si>
  <si>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</si>
  <si>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</si>
  <si>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</si>
  <si>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</si>
  <si>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</si>
  <si>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</si>
  <si>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</si>
  <si>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</si>
  <si>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</si>
  <si>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</si>
  <si>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</si>
  <si>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</si>
  <si>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</si>
  <si>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</si>
  <si>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</si>
  <si>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</si>
  <si>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</si>
  <si>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</si>
  <si>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</si>
  <si>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</si>
  <si>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</si>
  <si>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</si>
  <si>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</si>
  <si>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</si>
  <si>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</si>
  <si>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</si>
  <si>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</si>
  <si>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</si>
  <si>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</si>
  <si>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</si>
  <si>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</si>
  <si>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</si>
  <si>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</si>
  <si>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</si>
  <si>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</si>
  <si>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</si>
  <si>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</si>
  <si>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</si>
  <si>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</si>
  <si>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</si>
  <si>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</si>
  <si>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</si>
  <si>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</si>
  <si>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</si>
  <si>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</si>
  <si>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</si>
  <si>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</si>
  <si>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</si>
  <si>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</si>
  <si>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</si>
  <si>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</si>
  <si>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</si>
  <si>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</si>
  <si>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</si>
  <si>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</si>
  <si>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</si>
  <si>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</si>
  <si>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</si>
  <si>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</si>
  <si>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</si>
  <si>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</si>
  <si>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</si>
  <si>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</si>
  <si>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</si>
  <si>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</si>
  <si>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</si>
  <si>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</si>
  <si>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</si>
  <si>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</si>
  <si>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</si>
  <si>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</si>
  <si>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</si>
  <si>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</si>
  <si>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</si>
  <si>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</si>
  <si>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</si>
  <si>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</si>
  <si>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</si>
  <si>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</si>
  <si>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</si>
  <si>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</si>
  <si>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</si>
  <si>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</si>
  <si>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</si>
  <si>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</si>
  <si>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</si>
  <si>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</si>
  <si>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</si>
  <si>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</si>
  <si>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</si>
  <si>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</si>
  <si>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</si>
  <si>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</si>
  <si>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</si>
  <si>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</si>
  <si>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</si>
  <si>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</si>
  <si>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</si>
  <si>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</si>
  <si>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</si>
  <si>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</si>
  <si>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</si>
  <si>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</si>
  <si>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</si>
  <si>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</si>
  <si>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</si>
  <si>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</si>
  <si>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</si>
  <si>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</si>
  <si>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</si>
  <si>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</si>
  <si>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</si>
  <si>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</si>
  <si>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</si>
  <si>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</si>
  <si>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</si>
  <si>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</si>
  <si>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</si>
  <si>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</si>
  <si>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</si>
  <si>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</si>
  <si>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</si>
  <si>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</si>
  <si>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</si>
  <si>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</si>
  <si>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</si>
  <si>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</si>
  <si>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</si>
  <si>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</si>
  <si>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</si>
  <si>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</si>
  <si>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</si>
  <si>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</si>
  <si>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</si>
  <si>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</si>
  <si>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</si>
  <si>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</si>
  <si>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</si>
  <si>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</si>
  <si>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</si>
  <si>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</si>
  <si>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</si>
  <si>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</si>
  <si>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</si>
  <si>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</si>
  <si>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</si>
  <si>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</si>
  <si>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</si>
  <si>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</si>
  <si>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</si>
  <si>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</si>
  <si>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</si>
  <si>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</si>
  <si>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</si>
  <si>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</si>
  <si>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</si>
  <si>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</si>
  <si>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</si>
  <si>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</si>
  <si>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</si>
  <si>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</si>
  <si>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</si>
  <si>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</si>
  <si>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</si>
  <si>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</si>
  <si>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</si>
  <si>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</si>
  <si>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</si>
  <si>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</si>
  <si>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</si>
  <si>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</si>
  <si>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</si>
  <si>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</si>
  <si>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</si>
  <si>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</si>
  <si>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</si>
  <si>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</si>
  <si>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</si>
  <si>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</si>
  <si>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</si>
  <si>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</si>
  <si>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</si>
  <si>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</si>
  <si>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</si>
  <si>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</si>
  <si>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</si>
  <si>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</si>
  <si>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</si>
  <si>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</si>
  <si>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</si>
  <si>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</si>
  <si>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</si>
  <si>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</si>
  <si>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</si>
  <si>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</si>
  <si>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</si>
  <si>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</si>
  <si>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</si>
  <si>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</si>
  <si>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</si>
  <si>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</si>
  <si>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</si>
  <si>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</si>
  <si>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</si>
  <si>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</si>
  <si>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</si>
  <si>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</si>
  <si>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</si>
  <si>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</si>
  <si>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</si>
  <si>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</si>
  <si>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</si>
  <si>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</si>
  <si>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</si>
  <si>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</si>
  <si>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</si>
  <si>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</si>
  <si>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</si>
  <si>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</si>
  <si>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</si>
  <si>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</si>
  <si>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</si>
  <si>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</si>
  <si>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</si>
  <si>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</si>
  <si>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</si>
  <si>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</si>
  <si>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</si>
  <si>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</si>
  <si>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</si>
  <si>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</si>
  <si>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</si>
  <si>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</si>
  <si>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</si>
  <si>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</si>
  <si>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</si>
  <si>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</si>
  <si>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</si>
  <si>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</si>
  <si>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</si>
  <si>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</si>
  <si>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</si>
  <si>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</si>
  <si>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</si>
  <si>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</si>
  <si>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</si>
  <si>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</si>
  <si>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</si>
  <si>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</si>
  <si>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</si>
  <si>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</si>
  <si>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</si>
  <si>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</si>
  <si>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</si>
  <si>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</si>
  <si>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</si>
  <si>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</si>
  <si>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</si>
  <si>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</si>
  <si>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</si>
  <si>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</si>
  <si>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</si>
  <si>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</si>
  <si>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</si>
  <si>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</si>
  <si>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</si>
  <si>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</si>
  <si>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</si>
  <si>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</si>
  <si>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</si>
  <si>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</si>
  <si>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</si>
  <si>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</si>
  <si>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</si>
  <si>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</si>
  <si>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</si>
  <si>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</si>
  <si>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</si>
  <si>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</si>
  <si>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</si>
  <si>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</si>
  <si>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</si>
  <si>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</si>
  <si>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</si>
  <si>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</si>
  <si>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</si>
  <si>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</si>
  <si>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</si>
  <si>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</si>
  <si>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</si>
  <si>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</si>
  <si>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</si>
  <si>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</si>
  <si>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</si>
  <si>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</si>
  <si>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</si>
  <si>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</si>
  <si>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</si>
  <si>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</si>
  <si>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</si>
  <si>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</si>
  <si>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</si>
  <si>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</si>
  <si>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</si>
  <si>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</si>
  <si>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</si>
  <si>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</si>
  <si>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</si>
  <si>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</si>
  <si>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</si>
  <si>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</si>
  <si>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</si>
  <si>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</si>
  <si>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</si>
  <si>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</si>
  <si>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</si>
  <si>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</si>
  <si>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</si>
  <si>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</si>
  <si>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</si>
  <si>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</si>
  <si>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</si>
  <si>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</si>
  <si>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</si>
  <si>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</si>
  <si>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</si>
  <si>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</si>
  <si>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</si>
  <si>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</si>
  <si>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</si>
  <si>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</si>
  <si>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</si>
  <si>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</si>
  <si>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</si>
  <si>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</si>
  <si>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</si>
  <si>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</si>
  <si>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</si>
  <si>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</si>
  <si>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</si>
  <si>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</si>
  <si>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</si>
  <si>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</si>
  <si>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</si>
  <si>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</si>
  <si>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</si>
  <si>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</si>
  <si>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</si>
  <si>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</si>
  <si>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</si>
  <si>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</si>
  <si>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</si>
  <si>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</si>
  <si>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</si>
  <si>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</si>
  <si>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</si>
  <si>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</si>
  <si>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</si>
  <si>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</si>
  <si>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</si>
  <si>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</si>
  <si>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</si>
  <si>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</si>
  <si>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</si>
  <si>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</si>
  <si>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</si>
  <si>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</si>
  <si>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</si>
  <si>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</si>
  <si>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</si>
  <si>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</si>
  <si>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</si>
  <si>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</si>
  <si>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</si>
  <si>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</si>
  <si>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</si>
  <si>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</si>
  <si>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</si>
  <si>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</si>
  <si>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</si>
  <si>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</si>
  <si>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</si>
  <si>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</si>
  <si>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</si>
  <si>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</si>
  <si>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</si>
  <si>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</si>
  <si>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</si>
  <si>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</si>
  <si>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</si>
  <si>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</si>
  <si>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</si>
  <si>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</si>
  <si>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</si>
  <si>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</si>
  <si>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</si>
  <si>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</si>
  <si>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</si>
  <si>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</si>
  <si>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</si>
  <si>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</si>
  <si>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</si>
  <si>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</si>
  <si>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</si>
  <si>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</si>
  <si>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</si>
  <si>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</si>
  <si>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</si>
  <si>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</si>
  <si>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</si>
  <si>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</si>
  <si>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</si>
  <si>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</si>
  <si>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</si>
  <si>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</si>
  <si>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</si>
  <si>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</si>
  <si>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</si>
  <si>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</si>
  <si>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</si>
  <si>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</si>
  <si>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</si>
  <si>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</si>
  <si>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</si>
  <si>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</si>
  <si>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</si>
  <si>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</si>
  <si>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</si>
  <si>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</si>
  <si>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</si>
  <si>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</si>
  <si>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</si>
  <si>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</si>
  <si>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</si>
  <si>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</si>
  <si>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</si>
  <si>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</si>
  <si>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</si>
  <si>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</si>
  <si>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</si>
  <si>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</si>
  <si>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</si>
  <si>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</si>
  <si>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</si>
  <si>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</si>
  <si>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</si>
  <si>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</si>
  <si>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</si>
  <si>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</si>
  <si>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</si>
  <si>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</si>
  <si>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</si>
  <si>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</si>
  <si>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</si>
  <si>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</si>
  <si>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</si>
  <si>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</si>
  <si>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</si>
  <si>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</si>
  <si>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</si>
  <si>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</si>
  <si>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</si>
  <si>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</si>
  <si>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</si>
  <si>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</si>
  <si>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</si>
  <si>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</si>
  <si>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</si>
  <si>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</si>
  <si>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</si>
  <si>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</si>
  <si>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</si>
  <si>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</si>
  <si>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</si>
  <si>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</si>
  <si>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</si>
  <si>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</si>
  <si>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</si>
  <si>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</si>
  <si>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</si>
  <si>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</si>
  <si>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</si>
  <si>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</si>
  <si>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</si>
  <si>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</si>
  <si>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</si>
  <si>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</si>
  <si>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</si>
  <si>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</si>
  <si>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</si>
  <si>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</si>
  <si>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</si>
  <si>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</si>
  <si>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</si>
  <si>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</si>
  <si>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</si>
  <si>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</si>
  <si>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</si>
  <si>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</si>
  <si>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</si>
  <si>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</si>
  <si>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</si>
  <si>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</si>
  <si>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</si>
  <si>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</si>
  <si>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</si>
  <si>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</si>
  <si>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</si>
  <si>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</si>
  <si>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</si>
  <si>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</si>
  <si>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</si>
  <si>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</si>
  <si>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</si>
  <si>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</si>
  <si>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</si>
  <si>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</si>
  <si>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</si>
  <si>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</si>
  <si>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</si>
  <si>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</si>
  <si>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</si>
  <si>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</si>
  <si>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</si>
  <si>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</si>
  <si>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</si>
  <si>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</si>
  <si>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</si>
  <si>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</si>
  <si>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</si>
  <si>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</si>
  <si>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</si>
  <si>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</si>
  <si>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</si>
  <si>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</si>
  <si>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</si>
  <si>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</si>
  <si>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</si>
  <si>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</si>
  <si>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</si>
  <si>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</si>
  <si>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</si>
  <si>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</si>
  <si>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</si>
  <si>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</si>
  <si>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</si>
  <si>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</si>
  <si>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</si>
  <si>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</si>
  <si>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</si>
  <si>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</si>
  <si>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</si>
  <si>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</si>
  <si>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</si>
  <si>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</si>
  <si>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</si>
  <si>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</si>
  <si>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</si>
  <si>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</si>
  <si>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</si>
  <si>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</si>
  <si>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</si>
  <si>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</si>
  <si>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</si>
  <si>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</si>
  <si>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</si>
  <si>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</si>
  <si>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</si>
  <si>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</si>
  <si>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</si>
  <si>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</si>
  <si>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</si>
  <si>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</si>
  <si>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</si>
  <si>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</si>
  <si>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</si>
  <si>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</si>
  <si>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</si>
  <si>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</si>
  <si>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</si>
  <si>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</si>
  <si>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</si>
  <si>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</si>
  <si>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</si>
  <si>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</si>
  <si>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</si>
  <si>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</si>
  <si>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</si>
  <si>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</si>
  <si>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</si>
  <si>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</si>
  <si>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</si>
  <si>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</si>
  <si>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</si>
  <si>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</si>
  <si>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</si>
  <si>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</si>
  <si>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</si>
  <si>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</si>
  <si>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</si>
  <si>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</si>
  <si>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</si>
  <si>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</si>
  <si>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</si>
  <si>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</si>
  <si>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</si>
  <si>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</si>
  <si>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</si>
  <si>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</si>
  <si>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</si>
  <si>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</si>
  <si>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</si>
  <si>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</si>
  <si>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</si>
  <si>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</si>
  <si>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</si>
  <si>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</si>
  <si>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</si>
  <si>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</si>
  <si>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</si>
  <si>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</si>
  <si>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</si>
  <si>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</si>
  <si>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</si>
  <si>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</si>
  <si>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</si>
  <si>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</si>
  <si>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</si>
  <si>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</si>
  <si>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</si>
  <si>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</si>
  <si>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</si>
  <si>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</si>
  <si>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</si>
  <si>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</si>
  <si>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</si>
  <si>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</si>
  <si>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</si>
  <si>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</si>
  <si>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</si>
  <si>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</si>
  <si>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</si>
  <si>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</si>
  <si>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</si>
  <si>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</si>
  <si>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</si>
  <si>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</si>
  <si>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</si>
  <si>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</si>
  <si>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</si>
  <si>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</si>
  <si>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</si>
  <si>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</si>
  <si>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</si>
  <si>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</si>
  <si>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</si>
  <si>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</si>
  <si>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</si>
  <si>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</si>
  <si>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</si>
  <si>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</si>
  <si>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</si>
  <si>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</si>
  <si>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</si>
  <si>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</si>
  <si>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</si>
  <si>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</si>
  <si>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</si>
  <si>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</si>
  <si>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</si>
  <si>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</si>
  <si>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</si>
  <si>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</si>
  <si>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</si>
  <si>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</si>
  <si>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</si>
  <si>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</si>
  <si>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</si>
  <si>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</si>
  <si>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</si>
  <si>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</si>
  <si>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</si>
  <si>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</si>
  <si>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</si>
  <si>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</si>
  <si>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</si>
  <si>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</si>
  <si>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</si>
  <si>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</si>
  <si>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</si>
  <si>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</si>
  <si>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</si>
  <si>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</si>
  <si>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</si>
  <si>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</si>
  <si>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</si>
  <si>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</si>
  <si>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</si>
  <si>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</si>
  <si>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</si>
  <si>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</si>
  <si>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</si>
  <si>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</si>
  <si>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</si>
  <si>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</si>
  <si>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</si>
  <si>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</si>
  <si>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</si>
  <si>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</si>
  <si>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</si>
  <si>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</si>
  <si>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</si>
  <si>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</si>
  <si>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</si>
  <si>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</si>
  <si>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</si>
  <si>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</si>
  <si>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</si>
  <si>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</si>
  <si>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</si>
  <si>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</si>
  <si>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</si>
  <si>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</si>
  <si>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</si>
  <si>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</si>
  <si>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</si>
  <si>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</si>
  <si>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</si>
  <si>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</si>
  <si>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</si>
  <si>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</si>
  <si>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</si>
  <si>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</si>
  <si>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</si>
  <si>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</si>
  <si>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</si>
  <si>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</si>
  <si>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</si>
  <si>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</si>
  <si>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</si>
  <si>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</si>
  <si>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</si>
  <si>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</si>
  <si>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</si>
  <si>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</si>
  <si>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</si>
  <si>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</si>
  <si>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</si>
  <si>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</si>
  <si>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</si>
  <si>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</si>
  <si>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</si>
  <si>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</si>
  <si>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</si>
  <si>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</si>
  <si>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</si>
  <si>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</si>
  <si>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</si>
  <si>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</si>
  <si>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</si>
  <si>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</si>
  <si>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</si>
  <si>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</si>
  <si>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</si>
  <si>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</si>
  <si>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</si>
  <si>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</si>
  <si>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</si>
  <si>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</si>
  <si>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</si>
  <si>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</si>
  <si>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</si>
  <si>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</si>
  <si>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</si>
  <si>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</si>
  <si>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</si>
  <si>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</si>
  <si>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</si>
  <si>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</si>
  <si>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</si>
  <si>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</si>
  <si>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</si>
  <si>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</si>
  <si>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</si>
  <si>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</si>
  <si>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</si>
  <si>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</si>
  <si>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</si>
  <si>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</si>
  <si>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</si>
  <si>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</si>
  <si>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</si>
  <si>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</si>
  <si>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</si>
  <si>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</si>
  <si>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</si>
  <si>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</si>
  <si>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</si>
  <si>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</si>
  <si>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</si>
  <si>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</si>
  <si>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</si>
  <si>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</si>
  <si>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</si>
  <si>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</si>
  <si>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</si>
  <si>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</si>
  <si>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</si>
  <si>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</si>
  <si>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</si>
  <si>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</si>
  <si>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</si>
  <si>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</si>
  <si>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</si>
  <si>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</si>
  <si>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</si>
  <si>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</si>
  <si>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</si>
  <si>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</si>
  <si>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</si>
  <si>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</si>
  <si>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</si>
  <si>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</si>
  <si>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</si>
  <si>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</si>
  <si>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</si>
  <si>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</si>
  <si>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</si>
  <si>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</si>
  <si>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</si>
  <si>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</si>
  <si>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</si>
  <si>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</si>
  <si>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</si>
  <si>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</si>
  <si>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</si>
  <si>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</si>
  <si>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</si>
  <si>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</si>
  <si>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</si>
  <si>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</si>
  <si>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</si>
  <si>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</si>
  <si>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</si>
  <si>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</si>
  <si>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</si>
  <si>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</si>
  <si>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</si>
  <si>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</si>
  <si>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</si>
  <si>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</si>
  <si>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</si>
  <si>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</si>
  <si>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</si>
  <si>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</si>
  <si>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</si>
  <si>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</si>
  <si>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</si>
  <si>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</si>
  <si>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</si>
  <si>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</si>
  <si>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</si>
  <si>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</si>
  <si>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</si>
  <si>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</si>
  <si>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</si>
  <si>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</si>
  <si>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</si>
  <si>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</si>
  <si>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</si>
  <si>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</si>
  <si>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</si>
  <si>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</si>
  <si>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</si>
  <si>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</si>
  <si>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</si>
  <si>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</si>
  <si>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</si>
  <si>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</si>
  <si>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</si>
  <si>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</si>
  <si>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</si>
  <si>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</si>
  <si>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</si>
  <si>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</si>
  <si>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</si>
  <si>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</si>
  <si>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</si>
  <si>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</si>
  <si>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</si>
  <si>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</si>
  <si>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</si>
  <si>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</si>
  <si>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</si>
  <si>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</si>
  <si>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</si>
  <si>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</si>
  <si>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</si>
  <si>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</si>
  <si>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</si>
  <si>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</si>
  <si>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</si>
  <si>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</si>
  <si>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</si>
  <si>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</si>
  <si>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</si>
  <si>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</si>
  <si>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</si>
  <si>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</si>
  <si>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</si>
  <si>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</si>
  <si>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</si>
  <si>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</si>
  <si>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</si>
  <si>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</si>
  <si>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</si>
  <si>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</si>
  <si>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</si>
  <si>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</si>
  <si>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</si>
  <si>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</si>
  <si>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</si>
  <si>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</si>
  <si>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</si>
  <si>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</si>
  <si>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</si>
  <si>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</si>
  <si>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</si>
  <si>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</si>
  <si>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</si>
  <si>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</si>
  <si>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</si>
  <si>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</si>
  <si>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</si>
  <si>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</si>
  <si>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</si>
  <si>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</si>
  <si>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</si>
  <si>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</si>
  <si>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</si>
  <si>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</si>
  <si>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</si>
  <si>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</si>
  <si>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</si>
  <si>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</si>
  <si>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</si>
  <si>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</si>
  <si>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</si>
  <si>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</si>
  <si>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</si>
  <si>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</si>
  <si>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</si>
  <si>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</si>
  <si>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</si>
  <si>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</si>
  <si>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</si>
  <si>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</si>
  <si>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</si>
  <si>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</si>
  <si>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</si>
  <si>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</si>
  <si>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</si>
  <si>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</si>
  <si>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</si>
  <si>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</si>
  <si>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</si>
  <si>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</si>
  <si>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</si>
  <si>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</si>
  <si>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</si>
  <si>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</si>
  <si>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</si>
  <si>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</si>
  <si>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</si>
  <si>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</si>
  <si>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</si>
  <si>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</si>
  <si>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</si>
  <si>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</si>
  <si>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</si>
  <si>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</si>
  <si>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</si>
  <si>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</si>
  <si>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</si>
  <si>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</si>
  <si>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</si>
  <si>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</si>
  <si>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</si>
  <si>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</si>
  <si>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</si>
  <si>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</si>
  <si>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</si>
  <si>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</si>
  <si>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</si>
  <si>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</si>
  <si>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</si>
  <si>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</si>
  <si>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</si>
  <si>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</si>
  <si>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</si>
  <si>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</si>
  <si>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</si>
  <si>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</si>
  <si>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</si>
  <si>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</si>
  <si>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</si>
  <si>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</si>
  <si>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</si>
  <si>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</si>
  <si>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</si>
  <si>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</si>
  <si>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</si>
  <si>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</si>
  <si>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</si>
  <si>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</si>
  <si>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</si>
  <si>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</si>
  <si>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</si>
  <si>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</si>
  <si>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</si>
  <si>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</si>
  <si>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</si>
  <si>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</si>
  <si>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</si>
  <si>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</si>
  <si>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</si>
  <si>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</si>
  <si>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</si>
  <si>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</si>
  <si>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</si>
  <si>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</si>
  <si>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</si>
  <si>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</si>
  <si>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</si>
  <si>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</si>
  <si>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</si>
  <si>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</si>
  <si>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</si>
  <si>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</si>
  <si>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</si>
  <si>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</si>
  <si>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</si>
  <si>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</si>
  <si>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</si>
  <si>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</si>
  <si>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</si>
  <si>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</si>
  <si>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</si>
  <si>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</si>
  <si>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</si>
  <si>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</si>
  <si>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</si>
  <si>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</si>
  <si>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</si>
  <si>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</si>
  <si>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</si>
  <si>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</si>
  <si>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</si>
  <si>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</si>
  <si>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</si>
  <si>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</si>
  <si>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</si>
  <si>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</si>
  <si>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</si>
  <si>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</si>
  <si>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</si>
  <si>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</si>
  <si>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</si>
  <si>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</si>
  <si>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</si>
  <si>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</si>
  <si>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</si>
  <si>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</si>
  <si>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</si>
  <si>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</si>
  <si>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</si>
  <si>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</si>
  <si>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</si>
  <si>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</si>
  <si>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</si>
  <si>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</si>
  <si>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</si>
  <si>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</si>
  <si>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</si>
  <si>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</si>
  <si>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</si>
  <si>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</si>
  <si>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</si>
  <si>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</si>
  <si>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</si>
  <si>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</si>
  <si>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</si>
  <si>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</si>
  <si>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</si>
  <si>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</si>
  <si>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</si>
  <si>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</si>
  <si>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</si>
  <si>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</si>
  <si>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</si>
  <si>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</si>
  <si>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</si>
  <si>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</si>
  <si>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</si>
  <si>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</si>
  <si>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</si>
  <si>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</si>
  <si>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</si>
  <si>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</si>
  <si>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</si>
  <si>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</si>
  <si>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</si>
  <si>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</si>
  <si>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</si>
  <si>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</si>
  <si>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</si>
  <si>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</si>
  <si>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</si>
  <si>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</si>
  <si>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</si>
  <si>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</si>
  <si>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</si>
  <si>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</si>
  <si>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</si>
  <si>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</si>
  <si>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</si>
  <si>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</si>
  <si>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</si>
  <si>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</si>
  <si>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</si>
  <si>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</si>
  <si>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</si>
  <si>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</si>
  <si>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</si>
  <si>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</si>
  <si>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</si>
  <si>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</si>
  <si>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</si>
  <si>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</si>
  <si>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</si>
  <si>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</si>
  <si>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</si>
  <si>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</si>
  <si>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</si>
  <si>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</si>
  <si>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</si>
  <si>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</si>
  <si>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</si>
  <si>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</si>
  <si>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</si>
  <si>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</si>
  <si>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</si>
  <si>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</si>
  <si>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</si>
  <si>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</si>
  <si>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</si>
  <si>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</si>
  <si>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</si>
  <si>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</si>
  <si>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</si>
  <si>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</si>
  <si>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</si>
  <si>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</si>
  <si>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</si>
  <si>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</si>
  <si>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</si>
  <si>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</si>
  <si>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</si>
  <si>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</si>
  <si>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</si>
  <si>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</si>
  <si>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</si>
  <si>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</si>
  <si>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</si>
  <si>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</si>
  <si>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</si>
  <si>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</si>
  <si>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</si>
  <si>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</si>
  <si>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</si>
  <si>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</si>
  <si>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</si>
  <si>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</si>
  <si>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</si>
  <si>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</si>
  <si>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</si>
  <si>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</si>
  <si>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</si>
  <si>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</si>
  <si>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</si>
  <si>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</si>
  <si>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</si>
  <si>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</si>
  <si>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</si>
  <si>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</si>
  <si>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</si>
  <si>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</si>
  <si>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</si>
  <si>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</si>
  <si>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</si>
  <si>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</si>
  <si>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</si>
  <si>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</si>
  <si>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</si>
  <si>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</si>
  <si>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</si>
  <si>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</si>
  <si>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</si>
  <si>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</si>
  <si>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</si>
  <si>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</si>
  <si>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</si>
  <si>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</si>
  <si>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</si>
  <si>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</si>
  <si>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</si>
  <si>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</si>
  <si>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</si>
  <si>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</si>
  <si>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</si>
  <si>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</si>
  <si>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</si>
  <si>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</si>
  <si>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</si>
  <si>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</si>
  <si>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</si>
  <si>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</si>
  <si>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</si>
  <si>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</si>
  <si>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</si>
  <si>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</si>
  <si>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</si>
  <si>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</si>
  <si>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</si>
  <si>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</si>
  <si>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</si>
  <si>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</si>
  <si>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</si>
  <si>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</si>
  <si>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</si>
  <si>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</si>
  <si>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</si>
  <si>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</si>
  <si>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</si>
  <si>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</si>
  <si>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</si>
  <si>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</si>
  <si>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</si>
  <si>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</si>
  <si>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</si>
  <si>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</si>
  <si>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</si>
  <si>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</si>
  <si>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</si>
  <si>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</si>
  <si>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</si>
  <si>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</si>
  <si>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</si>
  <si>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</si>
  <si>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</si>
  <si>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</si>
  <si>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</si>
  <si>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</si>
  <si>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</si>
  <si>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</si>
  <si>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</si>
  <si>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</si>
  <si>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</si>
  <si>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</si>
  <si>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</si>
  <si>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</si>
  <si>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</si>
  <si>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</si>
  <si>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</si>
  <si>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</si>
  <si>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</si>
  <si>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</si>
  <si>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</si>
  <si>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</si>
  <si>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</si>
  <si>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</si>
  <si>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</si>
  <si>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</si>
  <si>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</si>
  <si>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</si>
  <si>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</si>
  <si>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</si>
  <si>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</si>
  <si>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</si>
  <si>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</si>
  <si>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</si>
  <si>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</si>
  <si>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</si>
  <si>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</si>
  <si>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</si>
  <si>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</si>
  <si>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</si>
  <si>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</si>
  <si>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</si>
  <si>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</si>
  <si>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</si>
  <si>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</si>
  <si>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</si>
  <si>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</si>
  <si>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</si>
  <si>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</si>
  <si>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</si>
  <si>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</si>
  <si>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</si>
  <si>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</si>
  <si>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</si>
  <si>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</si>
  <si>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</si>
  <si>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</si>
  <si>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</si>
  <si>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</si>
  <si>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</si>
  <si>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</si>
  <si>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</si>
  <si>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</si>
  <si>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</si>
  <si>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</si>
  <si>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</si>
  <si>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</si>
  <si>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</si>
  <si>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</si>
  <si>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</si>
  <si>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</si>
  <si>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</si>
  <si>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</si>
  <si>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</si>
  <si>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</si>
  <si>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</si>
  <si>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</si>
  <si>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</si>
  <si>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</si>
  <si>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</si>
  <si>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</si>
  <si>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</si>
  <si>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</si>
  <si>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</si>
  <si>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</si>
  <si>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</si>
  <si>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</si>
  <si>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</si>
  <si>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</si>
  <si>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</si>
  <si>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</si>
  <si>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</si>
  <si>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</si>
  <si>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</si>
  <si>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</si>
  <si>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</si>
  <si>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</si>
  <si>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</si>
  <si>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</si>
  <si>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</si>
  <si>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</si>
  <si>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</si>
  <si>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</si>
  <si>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</si>
  <si>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</si>
  <si>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</si>
  <si>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</si>
  <si>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</si>
  <si>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</si>
  <si>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</si>
  <si>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</si>
  <si>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</si>
  <si>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</si>
  <si>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</si>
  <si>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</si>
  <si>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</si>
  <si>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</si>
  <si>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</si>
  <si>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</si>
  <si>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</si>
  <si>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</si>
  <si>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</si>
  <si>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</si>
  <si>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</si>
  <si>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</si>
  <si>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</si>
  <si>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</si>
  <si>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</si>
  <si>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</si>
  <si>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</si>
  <si>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</si>
  <si>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</si>
  <si>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</si>
  <si>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</si>
  <si>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</si>
  <si>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</si>
  <si>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</si>
  <si>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</si>
  <si>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</si>
  <si>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</si>
  <si>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</si>
  <si>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</si>
  <si>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</si>
  <si>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</si>
  <si>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</si>
  <si>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</si>
  <si>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</si>
  <si>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</si>
  <si>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</si>
  <si>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</si>
  <si>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</si>
  <si>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</si>
  <si>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</si>
  <si>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</si>
  <si>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</si>
  <si>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</si>
  <si>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</si>
  <si>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</si>
  <si>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</si>
  <si>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</si>
  <si>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</si>
  <si>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</si>
  <si>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</si>
  <si>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</si>
  <si>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</si>
  <si>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</si>
  <si>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</si>
  <si>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</si>
  <si>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</si>
  <si>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</si>
  <si>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</si>
  <si>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</si>
  <si>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</si>
  <si>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</si>
  <si>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</si>
  <si>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</si>
  <si>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</si>
  <si>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</si>
  <si>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</si>
  <si>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</si>
  <si>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</si>
  <si>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</si>
  <si>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</si>
  <si>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</si>
  <si>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</si>
  <si>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</si>
  <si>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</si>
  <si>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</si>
  <si>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</si>
  <si>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</si>
  <si>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</si>
  <si>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</si>
  <si>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</si>
  <si>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</si>
  <si>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</si>
  <si>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</si>
  <si>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</si>
  <si>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</si>
  <si>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</si>
  <si>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</si>
  <si>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</si>
  <si>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</si>
  <si>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</si>
  <si>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</si>
  <si>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</si>
  <si>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</si>
  <si>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</si>
  <si>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</si>
  <si>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</si>
  <si>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</si>
  <si>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</si>
  <si>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</si>
  <si>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</si>
  <si>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</si>
  <si>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</si>
  <si>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</si>
  <si>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</si>
  <si>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</si>
  <si>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</si>
  <si>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</si>
  <si>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</si>
  <si>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</si>
  <si>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</si>
  <si>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</si>
  <si>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</si>
  <si>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</si>
  <si>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</si>
  <si>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</si>
  <si>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</si>
  <si>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</si>
  <si>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</si>
  <si>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</si>
  <si>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</si>
  <si>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</si>
  <si>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</si>
  <si>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</si>
  <si>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</si>
  <si>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</si>
  <si>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</si>
  <si>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</si>
  <si>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</si>
  <si>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</si>
  <si>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</si>
  <si>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</si>
  <si>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</si>
  <si>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</si>
  <si>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</si>
  <si>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</si>
  <si>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</si>
  <si>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</si>
  <si>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</si>
  <si>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</si>
  <si>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</si>
  <si>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</si>
  <si>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</si>
  <si>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</si>
  <si>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</si>
  <si>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</si>
  <si>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</si>
  <si>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</si>
  <si>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</si>
  <si>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</si>
  <si>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</si>
  <si>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</si>
  <si>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</si>
  <si>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</si>
  <si>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</si>
  <si>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</si>
  <si>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</si>
  <si>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</si>
  <si>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</si>
  <si>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</si>
  <si>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</si>
  <si>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</si>
  <si>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</si>
  <si>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</si>
  <si>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</si>
  <si>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</si>
  <si>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</si>
  <si>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</si>
  <si>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</si>
  <si>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</si>
  <si>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</si>
  <si>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</si>
  <si>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</si>
  <si>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</si>
  <si>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</si>
  <si>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</si>
  <si>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</si>
  <si>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</si>
  <si>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</si>
  <si>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</si>
  <si>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</si>
  <si>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</si>
  <si>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</si>
  <si>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</si>
  <si>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</si>
  <si>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</si>
  <si>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</si>
  <si>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</si>
  <si>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</si>
  <si>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</si>
  <si>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</si>
  <si>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</si>
  <si>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</si>
  <si>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</si>
  <si>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</si>
  <si>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</si>
  <si>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</si>
  <si>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</si>
  <si>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</si>
  <si>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</si>
  <si>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</si>
  <si>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</si>
  <si>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</si>
  <si>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</si>
  <si>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</si>
  <si>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</si>
  <si>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</si>
  <si>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</si>
  <si>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</si>
  <si>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</si>
  <si>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</si>
  <si>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</si>
  <si>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</si>
  <si>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</si>
  <si>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</si>
  <si>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</si>
  <si>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</si>
  <si>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</si>
  <si>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</si>
  <si>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</si>
  <si>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</si>
  <si>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</si>
  <si>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</si>
  <si>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</si>
  <si>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</si>
  <si>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</si>
  <si>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</si>
  <si>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</si>
  <si>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</si>
  <si>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</si>
  <si>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</si>
  <si>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</si>
  <si>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</si>
  <si>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</si>
  <si>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</si>
  <si>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</si>
  <si>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</si>
  <si>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</si>
  <si>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</si>
  <si>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</si>
  <si>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</si>
  <si>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</si>
  <si>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</si>
  <si>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</si>
  <si>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</si>
  <si>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</si>
  <si>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</si>
  <si>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</si>
  <si>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</si>
  <si>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</si>
  <si>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</si>
  <si>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</si>
  <si>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</si>
  <si>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</si>
  <si>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</si>
  <si>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</si>
  <si>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</si>
  <si>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</si>
  <si>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</si>
  <si>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</si>
  <si>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</si>
  <si>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</si>
  <si>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</si>
  <si>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</si>
  <si>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</si>
  <si>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</si>
  <si>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</si>
  <si>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</si>
  <si>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</si>
  <si>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</si>
  <si>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</si>
  <si>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</si>
  <si>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</si>
  <si>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</si>
  <si>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</si>
  <si>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</si>
  <si>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</si>
  <si>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</si>
  <si>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</si>
  <si>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</si>
  <si>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</si>
  <si>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</si>
  <si>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</si>
  <si>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</si>
  <si>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</si>
  <si>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</si>
  <si>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</si>
  <si>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</si>
  <si>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</si>
  <si>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</si>
  <si>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</si>
  <si>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</si>
  <si>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</si>
  <si>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</si>
  <si>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</si>
  <si>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</si>
  <si>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</si>
  <si>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</si>
  <si>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</si>
  <si>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</si>
  <si>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</si>
  <si>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</si>
  <si>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</si>
  <si>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</si>
  <si>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</si>
  <si>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</si>
  <si>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</si>
  <si>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</si>
  <si>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</si>
  <si>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</si>
  <si>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</si>
  <si>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</si>
  <si>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</si>
  <si>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</si>
  <si>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</si>
  <si>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</si>
  <si>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</si>
  <si>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</si>
  <si>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</si>
  <si>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</si>
  <si>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</si>
  <si>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</si>
  <si>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</si>
  <si>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</si>
  <si>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</si>
  <si>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</si>
  <si>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</si>
  <si>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</si>
  <si>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</si>
  <si>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</si>
  <si>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</si>
  <si>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</si>
  <si>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</si>
  <si>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</si>
  <si>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</si>
  <si>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</si>
  <si>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</si>
  <si>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</si>
  <si>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</si>
  <si>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</si>
  <si>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</si>
  <si>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</si>
  <si>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</si>
  <si>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</si>
  <si>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</si>
  <si>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</si>
  <si>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</si>
  <si>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</si>
  <si>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</si>
  <si>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</si>
  <si>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</si>
  <si>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</si>
  <si>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</si>
  <si>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</si>
  <si>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</si>
  <si>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</si>
  <si>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</si>
  <si>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</si>
  <si>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</si>
  <si>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</si>
  <si>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</si>
  <si>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</si>
  <si>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</si>
  <si>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</si>
  <si>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</si>
  <si>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</si>
  <si>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</si>
  <si>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</si>
  <si>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</si>
  <si>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</si>
  <si>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</si>
  <si>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</si>
  <si>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</si>
  <si>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</si>
  <si>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</si>
  <si>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</si>
  <si>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</si>
  <si>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</si>
  <si>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</si>
  <si>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</si>
  <si>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</si>
  <si>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</si>
  <si>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</si>
  <si>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</si>
  <si>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</si>
  <si>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</si>
  <si>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</si>
  <si>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</si>
  <si>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</si>
  <si>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</si>
  <si>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</si>
  <si>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</si>
  <si>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</si>
  <si>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</si>
  <si>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</si>
  <si>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</si>
  <si>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</si>
  <si>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</si>
  <si>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</si>
  <si>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</si>
  <si>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</si>
  <si>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</si>
  <si>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</si>
  <si>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</si>
  <si>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</si>
  <si>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</si>
  <si>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</si>
  <si>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</si>
  <si>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</si>
  <si>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</si>
  <si>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</si>
  <si>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</si>
  <si>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</si>
  <si>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</si>
  <si>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</si>
  <si>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</si>
  <si>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</si>
  <si>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</si>
  <si>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</si>
  <si>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</si>
  <si>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</si>
  <si>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</si>
  <si>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</si>
  <si>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</si>
  <si>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</si>
  <si>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</si>
  <si>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</si>
  <si>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</si>
  <si>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</si>
  <si>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</si>
  <si>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</si>
  <si>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</si>
  <si>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</si>
  <si>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</si>
  <si>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</si>
  <si>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</si>
  <si>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</si>
  <si>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</si>
  <si>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</si>
  <si>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</si>
  <si>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</si>
  <si>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</si>
  <si>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</si>
  <si>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</si>
  <si>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</si>
  <si>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</si>
  <si>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</si>
  <si>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</si>
  <si>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</si>
  <si>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</si>
  <si>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</si>
  <si>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</si>
  <si>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</si>
  <si>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</si>
  <si>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</si>
  <si>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</si>
  <si>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</si>
  <si>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</si>
  <si>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</si>
  <si>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</si>
  <si>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</si>
  <si>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</si>
  <si>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</si>
  <si>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</si>
  <si>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</si>
  <si>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</si>
  <si>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</si>
  <si>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</si>
  <si>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</si>
  <si>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</si>
  <si>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</si>
  <si>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</si>
  <si>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</si>
  <si>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</si>
  <si>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</si>
  <si>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</si>
  <si>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</si>
  <si>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</si>
  <si>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</si>
  <si>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</si>
  <si>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</si>
  <si>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</si>
  <si>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</si>
  <si>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</si>
  <si>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</si>
  <si>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</si>
  <si>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</si>
  <si>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</si>
  <si>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</si>
  <si>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</si>
  <si>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</si>
  <si>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</si>
  <si>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</si>
  <si>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</si>
  <si>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</si>
  <si>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</si>
  <si>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</si>
  <si>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</si>
  <si>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</si>
  <si>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</si>
  <si>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</si>
  <si>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</si>
  <si>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</si>
  <si>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</si>
  <si>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</si>
  <si>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</si>
  <si>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</si>
  <si>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</si>
  <si>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</si>
  <si>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</si>
  <si>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</si>
  <si>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</si>
  <si>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</si>
  <si>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</si>
  <si>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</si>
  <si>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</si>
  <si>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</si>
  <si>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</si>
  <si>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</si>
  <si>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</si>
  <si>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</si>
  <si>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</si>
  <si>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</si>
  <si>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</si>
  <si>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</si>
  <si>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</si>
  <si>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</si>
  <si>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</si>
  <si>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</si>
  <si>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</si>
  <si>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</si>
  <si>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</si>
  <si>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</si>
  <si>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</si>
  <si>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</si>
  <si>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</si>
  <si>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</si>
  <si>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</si>
  <si>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</si>
  <si>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</si>
  <si>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</si>
  <si>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</si>
  <si>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</si>
  <si>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</si>
  <si>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</si>
  <si>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</si>
  <si>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</si>
  <si>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</si>
  <si>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</si>
  <si>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</si>
  <si>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</si>
  <si>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</si>
  <si>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</si>
  <si>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</si>
  <si>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</si>
  <si>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</si>
  <si>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</si>
  <si>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</si>
  <si>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</si>
  <si>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</si>
  <si>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</si>
  <si>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</si>
  <si>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</si>
  <si>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</si>
  <si>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</si>
  <si>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</si>
  <si>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</si>
  <si>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</si>
  <si>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</si>
  <si>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</si>
  <si>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</si>
  <si>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</si>
  <si>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</si>
  <si>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</si>
  <si>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</si>
  <si>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</si>
  <si>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</si>
  <si>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</si>
  <si>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</si>
  <si>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</si>
  <si>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</si>
  <si>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</si>
  <si>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</si>
  <si>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</si>
  <si>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</si>
  <si>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</si>
  <si>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</si>
  <si>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</si>
  <si>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</si>
  <si>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</si>
  <si>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</si>
  <si>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</si>
  <si>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</si>
  <si>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</si>
  <si>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</si>
  <si>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</si>
  <si>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</si>
  <si>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</si>
  <si>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</si>
  <si>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</si>
  <si>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</si>
  <si>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</si>
  <si>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</si>
  <si>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</si>
  <si>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</si>
  <si>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</si>
  <si>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</si>
  <si>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</si>
  <si>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</si>
  <si>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</si>
  <si>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</si>
  <si>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</si>
  <si>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</si>
  <si>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</si>
  <si>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</si>
  <si>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</si>
  <si>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</si>
  <si>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</si>
  <si>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</si>
  <si>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</si>
  <si>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</si>
  <si>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</si>
  <si>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</si>
  <si>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</si>
  <si>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</si>
  <si>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</si>
  <si>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</si>
  <si>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</si>
  <si>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</si>
  <si>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</si>
  <si>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</si>
  <si>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</si>
  <si>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</si>
  <si>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</si>
  <si>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</si>
  <si>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</si>
  <si>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</si>
  <si>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</si>
  <si>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</si>
  <si>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</si>
  <si>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</si>
  <si>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</si>
  <si>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</si>
  <si>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</si>
  <si>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</si>
  <si>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</si>
  <si>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</si>
  <si>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</si>
  <si>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</si>
  <si>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</si>
  <si>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</si>
  <si>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</si>
  <si>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</si>
  <si>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</si>
  <si>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</si>
  <si>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</si>
  <si>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</si>
  <si>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</si>
  <si>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</si>
  <si>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</si>
  <si>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</si>
  <si>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</si>
  <si>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</si>
  <si>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</si>
  <si>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</si>
  <si>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</si>
  <si>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</si>
  <si>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</si>
  <si>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</si>
  <si>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</si>
  <si>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</si>
  <si>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</si>
  <si>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</si>
  <si>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</si>
  <si>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</si>
  <si>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</si>
  <si>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</si>
  <si>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</si>
  <si>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</si>
  <si>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</si>
  <si>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</si>
  <si>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</si>
  <si>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</si>
  <si>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</si>
  <si>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</si>
  <si>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</si>
  <si>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</si>
  <si>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</si>
  <si>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</si>
  <si>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</si>
  <si>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</si>
  <si>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</si>
  <si>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</si>
  <si>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</si>
  <si>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</si>
  <si>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</si>
  <si>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</si>
  <si>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</si>
  <si>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</si>
  <si>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</si>
  <si>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</si>
  <si>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</si>
  <si>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</si>
  <si>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</si>
  <si>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</si>
  <si>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</si>
  <si>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</si>
  <si>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</si>
  <si>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</si>
  <si>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</si>
  <si>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</si>
  <si>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</si>
  <si>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</si>
  <si>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</si>
  <si>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</si>
  <si>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</si>
  <si>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</si>
  <si>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</si>
  <si>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</si>
  <si>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</si>
  <si>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</si>
  <si>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</si>
  <si>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</si>
  <si>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</si>
  <si>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</si>
  <si>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</si>
  <si>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</si>
  <si>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</si>
  <si>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</si>
  <si>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</si>
  <si>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</si>
  <si>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</si>
  <si>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</si>
  <si>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</si>
  <si>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</si>
  <si>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</si>
  <si>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</si>
  <si>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</si>
  <si>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</si>
  <si>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</si>
  <si>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</si>
  <si>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</si>
  <si>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</si>
  <si>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</si>
  <si>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</si>
  <si>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</si>
  <si>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</si>
  <si>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</si>
  <si>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</si>
  <si>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</si>
  <si>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</si>
  <si>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</si>
  <si>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</si>
  <si>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</si>
  <si>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</si>
  <si>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</si>
  <si>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</si>
  <si>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</si>
  <si>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</si>
  <si>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</si>
  <si>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</si>
  <si>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</si>
  <si>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</si>
  <si>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</si>
  <si>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</si>
  <si>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</si>
  <si>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</si>
  <si>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</si>
  <si>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</si>
  <si>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</si>
  <si>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</si>
  <si>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</si>
  <si>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</si>
  <si>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</si>
  <si>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</si>
  <si>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</si>
  <si>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</si>
  <si>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</si>
  <si>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</si>
  <si>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</si>
  <si>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</si>
  <si>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</si>
  <si>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</si>
  <si>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</si>
  <si>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</si>
  <si>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</si>
  <si>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</si>
  <si>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</si>
  <si>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</si>
  <si>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</si>
  <si>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</si>
  <si>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</si>
  <si>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</si>
  <si>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</si>
  <si>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</si>
  <si>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</si>
  <si>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</si>
  <si>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</si>
  <si>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</si>
  <si>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</si>
  <si>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</si>
  <si>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</si>
  <si>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</si>
  <si>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</si>
  <si>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</si>
  <si>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</si>
  <si>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</si>
  <si>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</si>
  <si>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</si>
  <si>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</si>
  <si>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</si>
  <si>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</si>
  <si>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</si>
  <si>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</si>
  <si>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</si>
  <si>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</si>
  <si>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</si>
  <si>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</si>
  <si>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</si>
  <si>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</si>
  <si>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</si>
  <si>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</si>
  <si>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</si>
  <si>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</si>
  <si>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</si>
  <si>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</si>
  <si>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</si>
  <si>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</si>
  <si>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</si>
  <si>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</si>
  <si>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</si>
  <si>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</si>
  <si>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</si>
  <si>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</si>
  <si>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</si>
  <si>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</si>
  <si>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</si>
  <si>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</si>
  <si>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</si>
  <si>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</si>
  <si>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</si>
  <si>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</si>
  <si>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</si>
  <si>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</si>
  <si>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</si>
  <si>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</si>
  <si>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</si>
  <si>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</si>
  <si>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</si>
  <si>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</si>
  <si>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</si>
  <si>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</si>
  <si>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</si>
  <si>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</si>
  <si>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</si>
  <si>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</si>
  <si>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</si>
  <si>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</si>
  <si>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</si>
  <si>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</si>
  <si>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</si>
  <si>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</si>
  <si>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</si>
  <si>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</si>
  <si>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</si>
  <si>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</si>
  <si>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</si>
  <si>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</si>
  <si>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</si>
  <si>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</si>
  <si>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</si>
  <si>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</si>
  <si>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</si>
  <si>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</si>
  <si>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</si>
  <si>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</si>
  <si>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</si>
  <si>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</si>
  <si>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</si>
  <si>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</si>
  <si>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</si>
  <si>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</si>
  <si>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</si>
  <si>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</si>
  <si>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</si>
  <si>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</si>
  <si>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</si>
  <si>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</si>
  <si>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</si>
  <si>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</si>
  <si>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</si>
  <si>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</si>
  <si>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</si>
  <si>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</si>
  <si>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</si>
  <si>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</si>
  <si>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</si>
  <si>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</si>
  <si>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</si>
  <si>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</si>
  <si>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</si>
  <si>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</si>
  <si>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</si>
  <si>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</si>
  <si>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</si>
  <si>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</si>
  <si>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</si>
  <si>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</si>
  <si>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</si>
  <si>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</si>
  <si>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</si>
  <si>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</si>
  <si>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</si>
  <si>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</si>
  <si>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</si>
  <si>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</si>
  <si>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</si>
  <si>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</si>
  <si>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</si>
  <si>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</si>
  <si>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</si>
  <si>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</si>
  <si>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</si>
  <si>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</si>
  <si>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</si>
  <si>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</si>
  <si>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</si>
  <si>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</si>
  <si>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</si>
  <si>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</si>
  <si>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</si>
  <si>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</si>
  <si>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</si>
  <si>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</si>
  <si>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</si>
  <si>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</si>
  <si>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</si>
  <si>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</si>
  <si>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</si>
  <si>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</si>
  <si>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</si>
  <si>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</si>
  <si>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</si>
  <si>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</si>
  <si>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</si>
  <si>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</si>
  <si>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</si>
  <si>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</si>
  <si>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</si>
  <si>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</si>
  <si>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</si>
  <si>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</si>
  <si>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</si>
  <si>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</si>
  <si>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</si>
  <si>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</si>
  <si>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</si>
  <si>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</si>
  <si>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</si>
  <si>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</si>
  <si>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</si>
  <si>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</si>
  <si>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</si>
  <si>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</si>
  <si>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</si>
  <si>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</si>
  <si>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</si>
  <si>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</si>
  <si>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</si>
  <si>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</si>
  <si>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</si>
  <si>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</si>
  <si>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</si>
  <si>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</si>
  <si>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</si>
  <si>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</si>
  <si>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</si>
  <si>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</si>
  <si>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</si>
  <si>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</si>
  <si>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</si>
  <si>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</si>
  <si>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</si>
  <si>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</si>
  <si>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</si>
  <si>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</si>
  <si>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</si>
  <si>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</si>
  <si>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</si>
  <si>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</si>
  <si>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</si>
  <si>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</si>
  <si>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</si>
  <si>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</si>
  <si>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</si>
  <si>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</si>
  <si>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</si>
  <si>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</si>
  <si>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</si>
  <si>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</si>
  <si>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</si>
  <si>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</si>
  <si>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</si>
  <si>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</si>
  <si>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</si>
  <si>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</si>
  <si>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</si>
  <si>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</si>
  <si>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</si>
  <si>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</si>
  <si>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</si>
  <si>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</si>
  <si>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</si>
  <si>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</si>
  <si>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</si>
  <si>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</si>
  <si>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</si>
  <si>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</si>
  <si>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</si>
  <si>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</si>
  <si>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</si>
  <si>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</si>
  <si>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</si>
  <si>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</si>
  <si>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</si>
  <si>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</si>
  <si>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</si>
  <si>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</si>
  <si>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</si>
  <si>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</si>
  <si>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</si>
  <si>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</si>
  <si>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</si>
  <si>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</si>
  <si>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</si>
  <si>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</si>
  <si>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</si>
  <si>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</si>
  <si>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</si>
  <si>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</si>
  <si>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</si>
  <si>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</si>
  <si>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</si>
  <si>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</si>
  <si>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</si>
  <si>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</si>
  <si>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</si>
  <si>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</si>
  <si>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</si>
  <si>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</si>
  <si>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</si>
  <si>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</si>
  <si>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</si>
  <si>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</si>
  <si>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</si>
  <si>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</si>
  <si>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</si>
  <si>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</si>
  <si>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</si>
  <si>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</si>
  <si>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</si>
  <si>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</si>
  <si>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</si>
  <si>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</si>
  <si>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</si>
  <si>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</si>
  <si>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</si>
  <si>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</si>
  <si>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</si>
  <si>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</si>
  <si>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</si>
  <si>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</si>
  <si>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</si>
  <si>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</si>
  <si>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</si>
  <si>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</si>
  <si>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</si>
  <si>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</si>
  <si>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</si>
  <si>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</si>
  <si>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</si>
  <si>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</si>
  <si>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</si>
  <si>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</si>
  <si>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</si>
  <si>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</si>
  <si>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</si>
  <si>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</si>
  <si>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</si>
  <si>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</si>
  <si>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</si>
  <si>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</si>
  <si>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</si>
  <si>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</si>
  <si>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</si>
  <si>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</si>
  <si>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</si>
  <si>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</si>
  <si>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</si>
  <si>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</si>
  <si>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</si>
  <si>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</si>
  <si>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</si>
  <si>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</si>
  <si>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</si>
  <si>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</si>
  <si>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</si>
  <si>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</si>
  <si>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</si>
  <si>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</si>
  <si>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</si>
  <si>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</si>
  <si>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</si>
  <si>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</si>
  <si>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</si>
  <si>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</si>
  <si>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</si>
  <si>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</si>
  <si>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</si>
  <si>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</si>
  <si>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</si>
  <si>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</si>
  <si>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</si>
  <si>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</si>
  <si>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</si>
  <si>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</si>
  <si>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</si>
  <si>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</si>
  <si>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</si>
  <si>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</si>
  <si>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</si>
  <si>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</si>
  <si>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</si>
  <si>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</si>
  <si>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</si>
  <si>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</si>
  <si>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</si>
  <si>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</si>
  <si>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</si>
  <si>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</si>
  <si>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</si>
  <si>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</si>
  <si>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</si>
  <si>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</si>
  <si>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</si>
  <si>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</si>
  <si>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</si>
  <si>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</si>
  <si>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</si>
  <si>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</si>
  <si>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</si>
  <si>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</si>
  <si>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</si>
  <si>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</si>
  <si>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</si>
  <si>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</si>
  <si>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</si>
  <si>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</si>
  <si>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</si>
  <si>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</si>
  <si>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</si>
  <si>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</si>
  <si>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</si>
  <si>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</si>
  <si>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</si>
  <si>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</si>
  <si>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</si>
  <si>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</si>
  <si>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</si>
  <si>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</si>
  <si>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</si>
  <si>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</si>
  <si>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</si>
  <si>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</si>
  <si>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</si>
  <si>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</si>
  <si>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</si>
  <si>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</si>
  <si>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</si>
  <si>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</si>
  <si>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</si>
  <si>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</si>
  <si>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</si>
  <si>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</si>
  <si>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</si>
  <si>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</si>
  <si>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</si>
  <si>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</si>
  <si>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</si>
  <si>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</si>
  <si>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</si>
  <si>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</si>
  <si>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</si>
  <si>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</si>
  <si>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</si>
  <si>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</si>
  <si>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</si>
  <si>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</si>
  <si>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</si>
  <si>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</si>
  <si>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</si>
  <si>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</si>
  <si>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</si>
  <si>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</si>
  <si>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</si>
  <si>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</si>
  <si>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</si>
  <si>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</si>
  <si>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</si>
  <si>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</si>
  <si>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</si>
  <si>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</si>
  <si>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</si>
  <si>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</si>
  <si>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</si>
  <si>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</si>
  <si>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</si>
  <si>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</si>
  <si>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</si>
  <si>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</si>
  <si>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</si>
  <si>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</si>
  <si>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</si>
  <si>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</si>
  <si>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</si>
  <si>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</si>
  <si>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</si>
  <si>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</si>
  <si>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</si>
  <si>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</si>
  <si>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</si>
  <si>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</si>
  <si>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</si>
  <si>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</si>
  <si>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</si>
  <si>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</si>
  <si>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</si>
  <si>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</si>
  <si>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</si>
  <si>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</si>
  <si>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</si>
  <si>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</si>
  <si>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</si>
  <si>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</si>
  <si>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</si>
  <si>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</si>
  <si>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</si>
  <si>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</si>
  <si>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</si>
  <si>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</si>
  <si>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</si>
  <si>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</si>
  <si>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</si>
  <si>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</si>
  <si>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</si>
  <si>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</si>
  <si>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</si>
  <si>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</si>
  <si>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</si>
  <si>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</si>
  <si>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</si>
  <si>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</si>
  <si>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</si>
  <si>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</si>
  <si>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</si>
  <si>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</si>
  <si>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</si>
  <si>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</si>
  <si>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</si>
  <si>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</si>
  <si>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</si>
  <si>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</si>
  <si>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</si>
  <si>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</si>
  <si>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</si>
  <si>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</si>
  <si>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</si>
  <si>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</si>
  <si>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</si>
  <si>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</si>
  <si>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</si>
  <si>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</si>
  <si>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</si>
  <si>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</si>
  <si>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</si>
  <si>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</si>
  <si>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</si>
  <si>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</si>
  <si>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</si>
  <si>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</si>
  <si>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</si>
  <si>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</si>
  <si>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</si>
  <si>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</si>
  <si>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</si>
  <si>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</si>
  <si>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</si>
  <si>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</si>
  <si>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</si>
  <si>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</si>
  <si>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</si>
  <si>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</si>
  <si>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</si>
  <si>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</si>
  <si>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</si>
  <si>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</si>
  <si>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</si>
  <si>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</si>
  <si>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</si>
  <si>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</si>
  <si>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</si>
  <si>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</si>
  <si>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</si>
  <si>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</si>
  <si>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</si>
  <si>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</si>
  <si>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</si>
  <si>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</si>
  <si>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</si>
  <si>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</si>
  <si>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</si>
  <si>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</si>
  <si>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</si>
  <si>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</si>
  <si>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</si>
  <si>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</si>
  <si>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</si>
  <si>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</si>
  <si>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</si>
  <si>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</si>
  <si>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</si>
  <si>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</si>
  <si>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</si>
  <si>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</si>
  <si>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</si>
  <si>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</si>
  <si>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</si>
  <si>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</si>
  <si>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</si>
  <si>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</si>
  <si>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</si>
  <si>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</si>
  <si>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</si>
  <si>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</si>
  <si>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</si>
  <si>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</si>
  <si>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</si>
  <si>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</si>
  <si>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</si>
  <si>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</si>
  <si>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</si>
  <si>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</si>
  <si>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</si>
  <si>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</si>
  <si>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</si>
  <si>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</si>
  <si>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</si>
  <si>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</si>
  <si>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</si>
  <si>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</si>
  <si>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</si>
  <si>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</si>
  <si>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</si>
  <si>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</si>
  <si>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</si>
  <si>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</si>
  <si>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</si>
  <si>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</si>
  <si>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</si>
  <si>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</si>
  <si>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</si>
  <si>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</si>
  <si>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</si>
  <si>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</si>
  <si>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</si>
  <si>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</si>
  <si>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</si>
  <si>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</si>
  <si>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</si>
  <si>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</si>
  <si>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</si>
  <si>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</si>
  <si>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</si>
  <si>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</si>
  <si>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</si>
  <si>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</si>
  <si>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</si>
  <si>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</si>
  <si>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</si>
  <si>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</si>
  <si>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</si>
  <si>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</si>
  <si>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</si>
  <si>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</si>
  <si>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</si>
  <si>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</si>
  <si>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</si>
  <si>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</si>
  <si>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</si>
  <si>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</si>
  <si>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</si>
  <si>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</si>
  <si>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</si>
  <si>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</si>
  <si>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</si>
  <si>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</si>
  <si>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</si>
  <si>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</si>
  <si>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</si>
  <si>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</si>
  <si>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</si>
  <si>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</si>
  <si>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</si>
  <si>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</si>
  <si>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</si>
  <si>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</si>
  <si>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</si>
  <si>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</si>
  <si>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</si>
  <si>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</si>
  <si>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</si>
  <si>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</si>
  <si>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</si>
  <si>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</si>
  <si>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</si>
  <si>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</si>
  <si>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</si>
  <si>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</si>
  <si>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</si>
  <si>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</si>
  <si>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</si>
  <si>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</si>
  <si>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</si>
  <si>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</si>
  <si>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</si>
  <si>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</si>
  <si>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</si>
  <si>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</si>
  <si>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</si>
  <si>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</si>
  <si>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</si>
  <si>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</si>
  <si>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</si>
  <si>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</si>
  <si>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</si>
  <si>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</si>
  <si>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</si>
  <si>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</si>
  <si>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</si>
  <si>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</si>
  <si>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</si>
  <si>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</si>
  <si>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</si>
  <si>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</si>
  <si>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</si>
  <si>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</si>
  <si>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</si>
  <si>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</si>
  <si>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</si>
  <si>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</si>
  <si>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</si>
  <si>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</si>
  <si>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</si>
  <si>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</si>
  <si>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</si>
  <si>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</si>
  <si>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</si>
  <si>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</si>
  <si>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</si>
  <si>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</si>
  <si>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</si>
  <si>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</si>
  <si>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</si>
  <si>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</si>
  <si>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</si>
  <si>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</si>
  <si>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</si>
  <si>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</si>
  <si>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</si>
  <si>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</si>
  <si>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</si>
  <si>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</si>
  <si>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</si>
  <si>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</si>
  <si>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</si>
  <si>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</si>
  <si>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</si>
  <si>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</si>
  <si>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</si>
  <si>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</si>
  <si>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</si>
  <si>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</si>
  <si>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</si>
  <si>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</si>
  <si>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</si>
  <si>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</si>
  <si>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</si>
  <si>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</si>
  <si>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</si>
  <si>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</si>
  <si>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</si>
  <si>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</si>
  <si>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</si>
  <si>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</si>
  <si>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</si>
  <si>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</si>
  <si>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</si>
  <si>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</si>
  <si>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</si>
  <si>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</si>
  <si>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</si>
  <si>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</si>
  <si>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</si>
  <si>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</si>
  <si>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</si>
  <si>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</si>
  <si>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</si>
  <si>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</si>
  <si>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</si>
  <si>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</si>
  <si>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</si>
  <si>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</si>
  <si>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</si>
  <si>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</si>
  <si>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</si>
  <si>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</si>
  <si>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</si>
  <si>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</si>
  <si>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</si>
  <si>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</si>
  <si>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</si>
  <si>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</si>
  <si>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</si>
  <si>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</si>
  <si>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</si>
  <si>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</si>
  <si>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</si>
  <si>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</si>
  <si>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</si>
  <si>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</si>
  <si>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</si>
  <si>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</si>
  <si>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</si>
  <si>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</si>
  <si>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</si>
  <si>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</si>
  <si>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</si>
  <si>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</si>
  <si>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</si>
  <si>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</si>
  <si>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</si>
  <si>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</si>
  <si>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</si>
  <si>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</si>
  <si>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</si>
  <si>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</si>
  <si>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</si>
  <si>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</si>
  <si>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</si>
  <si>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</si>
  <si>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</si>
  <si>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</si>
  <si>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</si>
  <si>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</si>
  <si>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</si>
  <si>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</si>
  <si>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</si>
  <si>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</si>
  <si>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</si>
  <si>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</si>
  <si>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</si>
  <si>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</si>
  <si>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</si>
  <si>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</si>
  <si>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</si>
  <si>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</si>
  <si>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</si>
  <si>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</si>
  <si>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</si>
  <si>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</si>
  <si>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</si>
  <si>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</si>
  <si>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</si>
  <si>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</si>
  <si>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</si>
  <si>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</si>
  <si>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</si>
  <si>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</si>
  <si>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</si>
  <si>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</si>
  <si>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</si>
  <si>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</si>
  <si>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</si>
  <si>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</si>
  <si>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</si>
  <si>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</si>
  <si>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</si>
  <si>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</si>
  <si>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</si>
  <si>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</si>
  <si>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</si>
  <si>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</si>
  <si>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</si>
  <si>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</si>
  <si>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</si>
  <si>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</si>
  <si>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</si>
  <si>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</si>
  <si>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</si>
  <si>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</si>
  <si>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</si>
  <si>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</si>
  <si>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</si>
  <si>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</si>
  <si>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</si>
  <si>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</si>
  <si>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</si>
  <si>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</si>
  <si>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</si>
  <si>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</si>
  <si>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</si>
  <si>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</si>
  <si>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</si>
  <si>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</si>
  <si>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</si>
  <si>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</si>
  <si>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</si>
  <si>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</si>
  <si>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</si>
  <si>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</si>
  <si>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</si>
  <si>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</si>
  <si>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</si>
  <si>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</si>
  <si>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</si>
  <si>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</si>
  <si>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</si>
  <si>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</si>
  <si>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</si>
  <si>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</si>
  <si>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</si>
  <si>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</si>
  <si>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</si>
  <si>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</si>
  <si>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</si>
  <si>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</si>
  <si>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</si>
  <si>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</si>
  <si>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</si>
  <si>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</si>
  <si>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</si>
  <si>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</si>
  <si>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</si>
  <si>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</si>
  <si>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</si>
  <si>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</si>
  <si>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</si>
  <si>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</si>
  <si>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</si>
  <si>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</si>
  <si>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</si>
  <si>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</si>
  <si>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</si>
  <si>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</si>
  <si>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</si>
  <si>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</si>
  <si>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</si>
  <si>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</si>
  <si>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</si>
  <si>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</si>
  <si>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</si>
  <si>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</si>
  <si>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</si>
  <si>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</si>
  <si>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</si>
  <si>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</si>
  <si>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</si>
  <si>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</si>
  <si>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</si>
  <si>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</si>
  <si>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</si>
  <si>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</si>
  <si>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</si>
  <si>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</si>
  <si>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</si>
  <si>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</si>
  <si>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</si>
  <si>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</si>
  <si>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</si>
  <si>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</si>
  <si>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</si>
  <si>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</si>
  <si>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</si>
  <si>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</si>
  <si>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</si>
  <si>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</si>
  <si>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</si>
  <si>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</si>
  <si>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</si>
  <si>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</si>
  <si>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</si>
  <si>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</si>
  <si>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</si>
  <si>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</si>
  <si>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</si>
  <si>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</si>
  <si>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</si>
  <si>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</si>
  <si>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</si>
  <si>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</si>
  <si>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</si>
  <si>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</si>
  <si>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</si>
  <si>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</si>
  <si>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</si>
  <si>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</si>
  <si>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</si>
  <si>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</si>
  <si>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</si>
  <si>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</si>
  <si>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</si>
  <si>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</si>
  <si>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</si>
  <si>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</si>
  <si>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</si>
  <si>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</si>
  <si>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</si>
  <si>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</si>
  <si>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</si>
  <si>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</si>
  <si>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</si>
  <si>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</si>
  <si>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</si>
  <si>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</si>
  <si>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</si>
  <si>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</si>
  <si>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</si>
  <si>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</si>
  <si>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</si>
  <si>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</si>
  <si>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</si>
  <si>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</si>
  <si>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</si>
  <si>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</si>
  <si>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</si>
  <si>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</si>
  <si>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</si>
  <si>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</si>
  <si>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</si>
  <si>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</si>
  <si>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</si>
  <si>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</si>
  <si>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</si>
  <si>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</si>
  <si>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</si>
  <si>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</si>
  <si>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</si>
  <si>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</si>
  <si>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</si>
  <si>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</si>
  <si>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</si>
  <si>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</si>
  <si>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</si>
  <si>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</si>
  <si>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</si>
  <si>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</si>
  <si>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</si>
  <si>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</si>
  <si>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</si>
  <si>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</si>
  <si>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</si>
  <si>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</si>
  <si>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</si>
  <si>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</si>
  <si>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</si>
  <si>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</si>
  <si>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</si>
  <si>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</si>
  <si>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</si>
  <si>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</si>
  <si>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</si>
  <si>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</si>
  <si>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</si>
  <si>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</si>
  <si>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</si>
  <si>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</si>
  <si>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</si>
  <si>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</si>
  <si>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</si>
  <si>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</si>
  <si>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</si>
  <si>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</si>
  <si>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</si>
  <si>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</si>
  <si>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</si>
  <si>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</si>
  <si>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</si>
  <si>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</si>
  <si>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</si>
  <si>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</si>
  <si>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</si>
  <si>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</si>
  <si>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</si>
  <si>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</si>
  <si>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</si>
  <si>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</si>
  <si>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</si>
  <si>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</si>
  <si>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</si>
  <si>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</si>
  <si>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</si>
  <si>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</si>
  <si>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</si>
  <si>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</si>
  <si>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</si>
  <si>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</si>
  <si>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</si>
  <si>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</si>
  <si>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</si>
  <si>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</si>
  <si>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</si>
  <si>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</si>
  <si>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</si>
  <si>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</si>
  <si>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</si>
  <si>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</si>
  <si>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</si>
  <si>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</si>
  <si>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</si>
  <si>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</si>
  <si>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</si>
  <si>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</si>
  <si>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</si>
  <si>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</si>
  <si>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</si>
  <si>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</si>
  <si>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</si>
  <si>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</si>
  <si>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</si>
  <si>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</si>
  <si>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</si>
  <si>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</si>
  <si>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</si>
  <si>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</si>
  <si>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</si>
  <si>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</si>
  <si>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</si>
  <si>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</si>
  <si>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</si>
  <si>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</si>
  <si>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</si>
  <si>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</si>
  <si>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</si>
  <si>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</si>
  <si>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</si>
  <si>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</si>
  <si>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</si>
  <si>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</si>
  <si>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</si>
  <si>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</si>
  <si>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</si>
  <si>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</si>
  <si>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</si>
  <si>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</si>
  <si>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</si>
  <si>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</si>
  <si>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</si>
  <si>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</si>
  <si>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</si>
  <si>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</si>
  <si>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</si>
  <si>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</si>
  <si>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</si>
  <si>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</si>
  <si>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</si>
  <si>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</si>
  <si>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</si>
  <si>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</si>
  <si>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</si>
  <si>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</si>
  <si>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</si>
  <si>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</si>
  <si>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</si>
  <si>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</si>
  <si>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</si>
  <si>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</si>
  <si>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</si>
  <si>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</si>
  <si>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</si>
  <si>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</si>
  <si>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</si>
  <si>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</si>
  <si>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</si>
  <si>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</si>
  <si>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</si>
  <si>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</si>
  <si>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</si>
  <si>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</si>
  <si>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</si>
  <si>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</si>
  <si>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</si>
  <si>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</si>
  <si>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</si>
  <si>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</si>
  <si>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</si>
  <si>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</si>
  <si>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</si>
  <si>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</si>
  <si>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</si>
  <si>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</si>
  <si>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</si>
  <si>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</si>
  <si>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</si>
  <si>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</si>
  <si>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</si>
  <si>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</si>
  <si>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</si>
  <si>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</si>
  <si>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</si>
  <si>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</si>
  <si>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</si>
  <si>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</si>
  <si>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</si>
  <si>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</si>
  <si>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</si>
  <si>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</si>
  <si>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</si>
  <si>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</si>
  <si>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</si>
  <si>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</si>
  <si>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</si>
  <si>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</si>
  <si>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</si>
  <si>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</si>
  <si>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</si>
  <si>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</si>
  <si>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</si>
  <si>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</si>
  <si>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</si>
  <si>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</si>
  <si>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</si>
  <si>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</si>
  <si>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</si>
  <si>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</si>
  <si>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</si>
  <si>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</si>
  <si>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</si>
  <si>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</si>
  <si>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</si>
  <si>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</si>
  <si>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</si>
  <si>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</si>
  <si>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</si>
  <si>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</si>
  <si>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</si>
  <si>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</si>
  <si>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</si>
  <si>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</si>
  <si>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</si>
  <si>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</si>
  <si>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</si>
  <si>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</si>
  <si>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</si>
  <si>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</si>
  <si>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</si>
  <si>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</si>
  <si>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</si>
  <si>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</si>
  <si>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</si>
  <si>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</si>
  <si>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</si>
  <si>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</si>
  <si>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</si>
  <si>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</si>
  <si>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</si>
  <si>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</si>
  <si>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</si>
  <si>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</si>
  <si>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</si>
  <si>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</si>
  <si>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</si>
  <si>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</si>
  <si>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</si>
  <si>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</si>
  <si>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</si>
  <si>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</si>
  <si>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</si>
  <si>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</si>
  <si>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</si>
  <si>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</si>
  <si>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</si>
  <si>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</si>
  <si>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</si>
  <si>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</si>
  <si>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</si>
  <si>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</si>
  <si>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</si>
  <si>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</si>
  <si>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</si>
  <si>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</si>
  <si>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</si>
  <si>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</si>
  <si>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</si>
  <si>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</si>
  <si>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</si>
  <si>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</si>
  <si>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</si>
  <si>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</si>
  <si>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</si>
  <si>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</si>
  <si>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</si>
  <si>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</si>
  <si>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</si>
  <si>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</si>
  <si>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</si>
  <si>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</si>
  <si>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</si>
  <si>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</si>
  <si>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</si>
  <si>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</si>
  <si>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</si>
  <si>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</si>
  <si>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</si>
  <si>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</si>
  <si>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</si>
  <si>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</si>
  <si>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</si>
  <si>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</si>
  <si>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</si>
  <si>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</si>
  <si>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</si>
  <si>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</si>
  <si>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</si>
  <si>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</si>
  <si>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</si>
  <si>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</si>
  <si>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</si>
  <si>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</si>
  <si>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</si>
  <si>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</si>
  <si>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</si>
  <si>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</si>
  <si>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</si>
  <si>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</si>
  <si>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</si>
  <si>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</si>
  <si>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</si>
  <si>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</si>
  <si>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</si>
  <si>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</si>
  <si>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</si>
  <si>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</si>
  <si>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</si>
  <si>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</si>
  <si>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</si>
  <si>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</si>
  <si>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</si>
  <si>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</si>
  <si>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</si>
  <si>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</si>
  <si>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</si>
  <si>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</si>
  <si>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</si>
  <si>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</si>
  <si>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</si>
  <si>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</si>
  <si>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</si>
  <si>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</si>
  <si>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</si>
  <si>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</si>
  <si>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</si>
  <si>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</si>
  <si>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</si>
  <si>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</si>
  <si>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</si>
  <si>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</si>
  <si>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</si>
  <si>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</si>
  <si>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</si>
  <si>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</si>
  <si>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</si>
  <si>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</si>
  <si>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</si>
  <si>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</si>
  <si>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</si>
  <si>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</si>
  <si>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</si>
  <si>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</si>
  <si>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</si>
  <si>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</si>
  <si>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</si>
  <si>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</si>
  <si>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</si>
  <si>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</si>
  <si>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</si>
  <si>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</si>
  <si>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</si>
  <si>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</si>
  <si>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</si>
  <si>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</si>
  <si>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</si>
  <si>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</si>
  <si>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</si>
  <si>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</si>
  <si>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</si>
  <si>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</si>
  <si>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</si>
  <si>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</si>
  <si>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</si>
  <si>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</si>
  <si>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</si>
  <si>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</si>
  <si>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</si>
  <si>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</si>
  <si>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</si>
  <si>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</si>
  <si>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</si>
  <si>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</si>
  <si>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</si>
  <si>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</si>
  <si>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</si>
  <si>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</si>
  <si>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</si>
  <si>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</si>
  <si>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</si>
  <si>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</si>
  <si>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</si>
  <si>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</si>
  <si>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</si>
  <si>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</si>
  <si>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</si>
  <si>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</si>
  <si>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</si>
  <si>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</si>
  <si>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</si>
  <si>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</si>
  <si>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</si>
  <si>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</si>
  <si>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</si>
  <si>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</si>
  <si>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</si>
  <si>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</si>
  <si>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</si>
  <si>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</si>
  <si>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</si>
  <si>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</si>
  <si>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</si>
  <si>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</si>
  <si>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</si>
  <si>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</si>
  <si>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</si>
  <si>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</si>
  <si>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</si>
  <si>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</si>
  <si>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</si>
  <si>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</si>
  <si>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</si>
  <si>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</si>
  <si>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</si>
  <si>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</si>
  <si>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</si>
  <si>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</si>
  <si>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</si>
  <si>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</si>
  <si>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</si>
  <si>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</si>
  <si>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</si>
  <si>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</si>
  <si>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</si>
  <si>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</si>
  <si>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</si>
  <si>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</si>
  <si>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</si>
  <si>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</si>
  <si>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</si>
  <si>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</si>
  <si>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</si>
  <si>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</si>
  <si>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</si>
  <si>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</si>
  <si>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</si>
  <si>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</si>
  <si>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</si>
  <si>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</si>
  <si>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</si>
  <si>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</si>
  <si>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</si>
  <si>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</si>
  <si>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</si>
  <si>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</si>
  <si>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</si>
  <si>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</si>
  <si>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</si>
  <si>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</si>
  <si>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</si>
  <si>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</si>
  <si>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</si>
  <si>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</si>
  <si>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</si>
  <si>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</si>
  <si>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</si>
  <si>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</si>
  <si>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</si>
  <si>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</si>
  <si>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</si>
  <si>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</si>
  <si>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</si>
  <si>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</si>
  <si>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</si>
  <si>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</si>
  <si>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</si>
  <si>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</si>
  <si>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</si>
  <si>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</si>
  <si>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</si>
  <si>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</si>
  <si>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</si>
  <si>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</si>
  <si>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</si>
  <si>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</si>
  <si>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</si>
  <si>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</si>
  <si>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</si>
  <si>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</si>
  <si>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</si>
  <si>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</si>
  <si>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</si>
  <si>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</si>
  <si>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</si>
  <si>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</si>
  <si>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</si>
  <si>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</si>
  <si>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</si>
  <si>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</si>
  <si>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</si>
  <si>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</si>
  <si>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</si>
  <si>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</si>
  <si>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</si>
  <si>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</si>
  <si>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</si>
  <si>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</si>
  <si>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</si>
  <si>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</si>
  <si>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</si>
  <si>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</si>
  <si>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</si>
  <si>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</si>
  <si>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</si>
  <si>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</si>
  <si>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</si>
  <si>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</si>
  <si>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</si>
  <si>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</si>
  <si>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</si>
  <si>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</si>
  <si>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</si>
  <si>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</si>
  <si>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</si>
  <si>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</si>
  <si>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</si>
  <si>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</si>
  <si>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</si>
  <si>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</si>
  <si>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</si>
  <si>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</si>
  <si>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</si>
  <si>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</si>
  <si>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</si>
  <si>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</si>
  <si>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</si>
  <si>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</si>
  <si>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</si>
  <si>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</si>
  <si>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</si>
  <si>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</si>
  <si>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</si>
  <si>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</si>
  <si>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</si>
  <si>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</si>
  <si>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</si>
  <si>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</si>
  <si>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</si>
  <si>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</si>
  <si>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</si>
  <si>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</si>
  <si>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</si>
  <si>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</si>
  <si>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</si>
  <si>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</si>
  <si>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</si>
  <si>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</si>
  <si>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</si>
  <si>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</si>
  <si>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</si>
  <si>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</si>
  <si>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</si>
  <si>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</si>
  <si>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</si>
  <si>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</si>
  <si>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</si>
  <si>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</si>
  <si>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</si>
  <si>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</si>
  <si>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</si>
  <si>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</si>
  <si>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</si>
  <si>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</si>
  <si>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</si>
  <si>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</si>
  <si>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</si>
  <si>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</si>
  <si>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</si>
  <si>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</si>
  <si>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</si>
  <si>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</si>
  <si>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</si>
  <si>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</si>
  <si>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</si>
  <si>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</si>
  <si>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</si>
  <si>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</si>
  <si>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</si>
  <si>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</si>
  <si>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</si>
  <si>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</si>
  <si>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</si>
  <si>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</si>
  <si>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</si>
  <si>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</si>
  <si>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</si>
  <si>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</si>
  <si>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</si>
  <si>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</si>
  <si>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</si>
  <si>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</si>
  <si>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</si>
  <si>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</si>
  <si>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</si>
  <si>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</si>
  <si>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</si>
  <si>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</si>
  <si>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</si>
  <si>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</si>
  <si>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</si>
  <si>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</si>
  <si>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</si>
  <si>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</si>
  <si>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</si>
  <si>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</si>
  <si>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</si>
  <si>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</si>
  <si>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</si>
  <si>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</si>
  <si>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</si>
  <si>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</si>
  <si>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</si>
  <si>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</si>
  <si>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</si>
  <si>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</si>
  <si>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</si>
  <si>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</si>
  <si>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</si>
  <si>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</si>
  <si>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</si>
  <si>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</si>
  <si>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</si>
  <si>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</si>
  <si>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</si>
  <si>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</si>
  <si>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</si>
  <si>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</si>
  <si>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</si>
  <si>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</si>
  <si>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</si>
  <si>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</si>
  <si>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</si>
  <si>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</si>
  <si>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</si>
  <si>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</si>
  <si>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</si>
  <si>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</si>
  <si>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</si>
  <si>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</si>
  <si>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</si>
  <si>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</si>
  <si>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</si>
  <si>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</si>
  <si>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</si>
  <si>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</si>
  <si>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</si>
  <si>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</si>
  <si>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</si>
  <si>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</si>
  <si>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</si>
  <si>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</si>
  <si>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</si>
  <si>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</si>
  <si>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</si>
  <si>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</si>
  <si>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</si>
  <si>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</si>
  <si>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</si>
  <si>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</si>
  <si>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</si>
  <si>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</si>
  <si>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</si>
  <si>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</si>
  <si>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</si>
  <si>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</si>
  <si>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</si>
  <si>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</si>
  <si>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</si>
  <si>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</si>
  <si>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</si>
  <si>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</si>
  <si>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</si>
  <si>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</si>
  <si>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</si>
  <si>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</si>
  <si>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</si>
  <si>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</si>
  <si>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</si>
  <si>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</si>
  <si>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</si>
  <si>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</si>
  <si>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</si>
  <si>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</si>
  <si>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</si>
  <si>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</si>
  <si>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</si>
  <si>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</si>
  <si>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</si>
  <si>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</si>
  <si>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</si>
  <si>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</si>
  <si>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</si>
  <si>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</si>
  <si>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</si>
  <si>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</si>
  <si>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</si>
  <si>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</si>
  <si>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</si>
  <si>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</si>
  <si>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</si>
  <si>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</si>
  <si>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</si>
  <si>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</si>
  <si>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</si>
  <si>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</si>
  <si>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</si>
  <si>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</si>
  <si>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</si>
  <si>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</si>
  <si>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</si>
  <si>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</si>
  <si>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</si>
  <si>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</si>
  <si>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</si>
  <si>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</si>
  <si>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</si>
  <si>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</si>
  <si>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</si>
  <si>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</si>
  <si>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</si>
  <si>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</si>
  <si>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</si>
  <si>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</si>
  <si>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</si>
  <si>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</si>
  <si>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</si>
  <si>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</si>
  <si>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</si>
  <si>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</si>
  <si>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</si>
  <si>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</si>
  <si>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</si>
  <si>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</si>
  <si>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</si>
  <si>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</si>
  <si>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</si>
  <si>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</si>
  <si>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</si>
  <si>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</si>
  <si>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</si>
  <si>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</si>
  <si>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</si>
  <si>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</si>
  <si>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</si>
  <si>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</si>
  <si>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</si>
  <si>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</si>
  <si>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</si>
  <si>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</si>
  <si>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</si>
  <si>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</si>
  <si>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</si>
  <si>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</si>
  <si>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</si>
  <si>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</si>
  <si>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</si>
  <si>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</si>
  <si>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</si>
  <si>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</si>
  <si>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</si>
  <si>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</si>
  <si>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</si>
  <si>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</si>
  <si>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</si>
  <si>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</si>
  <si>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</si>
  <si>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</si>
  <si>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</si>
  <si>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</si>
  <si>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</si>
  <si>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</si>
  <si>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</si>
  <si>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</si>
  <si>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</si>
  <si>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</si>
  <si>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</si>
  <si>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</si>
  <si>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</si>
  <si>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</si>
  <si>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</si>
  <si>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</si>
  <si>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</si>
  <si>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</si>
  <si>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</si>
  <si>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</si>
  <si>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</si>
  <si>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</si>
  <si>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</si>
  <si>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</si>
  <si>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</si>
  <si>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</si>
  <si>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</si>
  <si>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</si>
  <si>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</si>
  <si>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</si>
  <si>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</si>
  <si>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</si>
  <si>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</si>
  <si>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</si>
  <si>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</si>
  <si>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</si>
  <si>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</si>
  <si>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</si>
  <si>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</si>
  <si>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</si>
  <si>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</si>
  <si>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</si>
  <si>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</si>
  <si>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</si>
  <si>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</si>
  <si>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</si>
  <si>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</si>
  <si>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</si>
  <si>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</si>
  <si>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</si>
  <si>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</si>
  <si>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</si>
  <si>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</si>
  <si>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</si>
  <si>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</si>
  <si>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</si>
  <si>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</si>
  <si>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</si>
  <si>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</si>
  <si>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</si>
  <si>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</si>
  <si>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</si>
  <si>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</si>
  <si>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</si>
  <si>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</si>
  <si>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</si>
  <si>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</si>
  <si>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</si>
  <si>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</si>
  <si>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</si>
  <si>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</si>
  <si>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</si>
  <si>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</si>
  <si>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</si>
  <si>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</si>
  <si>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</si>
  <si>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</si>
  <si>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</si>
  <si>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</si>
  <si>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</si>
  <si>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</si>
  <si>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</si>
  <si>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</si>
  <si>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</si>
  <si>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</si>
  <si>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</si>
  <si>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</si>
  <si>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</si>
  <si>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</si>
  <si>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</si>
  <si>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</si>
  <si>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</si>
  <si>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</si>
  <si>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</si>
  <si>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</si>
  <si>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</si>
  <si>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</si>
  <si>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</si>
  <si>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</si>
  <si>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</si>
  <si>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</si>
  <si>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</si>
  <si>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</si>
  <si>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</si>
  <si>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</si>
  <si>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</si>
  <si>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</si>
  <si>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</si>
  <si>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</si>
  <si>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</si>
  <si>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</si>
  <si>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</si>
  <si>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</si>
  <si>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</si>
  <si>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</si>
  <si>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</si>
  <si>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</si>
  <si>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</si>
  <si>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</si>
  <si>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</si>
  <si>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</si>
  <si>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</si>
  <si>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</si>
  <si>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</si>
  <si>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</si>
  <si>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</si>
  <si>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</si>
  <si>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</si>
  <si>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</si>
  <si>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</si>
  <si>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</si>
  <si>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</si>
  <si>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</si>
  <si>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</si>
  <si>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</si>
  <si>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</si>
  <si>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</si>
  <si>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</si>
  <si>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</si>
  <si>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</si>
  <si>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</si>
  <si>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</si>
  <si>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</si>
  <si>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</si>
  <si>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</si>
  <si>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</si>
  <si>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</si>
  <si>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</si>
  <si>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</si>
  <si>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</si>
  <si>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</si>
  <si>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</si>
  <si>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</si>
  <si>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</si>
  <si>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</si>
  <si>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</si>
  <si>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</si>
  <si>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</si>
  <si>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</si>
  <si>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</si>
  <si>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</si>
  <si>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</si>
  <si>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</si>
  <si>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</si>
  <si>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</si>
  <si>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</si>
  <si>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</si>
  <si>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</si>
  <si>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</si>
  <si>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</si>
  <si>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</si>
  <si>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</si>
  <si>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</si>
  <si>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</si>
  <si>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</si>
  <si>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</si>
  <si>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</si>
  <si>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</si>
  <si>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</si>
  <si>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</si>
  <si>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</si>
  <si>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</si>
  <si>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</si>
  <si>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</si>
  <si>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</si>
  <si>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</si>
  <si>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</si>
  <si>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</si>
  <si>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</si>
  <si>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</si>
  <si>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</si>
  <si>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</si>
  <si>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</si>
  <si>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</si>
  <si>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</si>
  <si>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</si>
  <si>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</si>
  <si>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</si>
  <si>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</si>
  <si>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</si>
  <si>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</si>
  <si>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</si>
  <si>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</si>
  <si>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</si>
  <si>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</si>
  <si>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</si>
  <si>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</si>
  <si>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</si>
  <si>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</si>
  <si>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</si>
  <si>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</si>
  <si>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</si>
  <si>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</si>
  <si>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</si>
  <si>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</si>
  <si>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</si>
  <si>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</si>
  <si>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</si>
  <si>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</si>
  <si>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</si>
  <si>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</si>
  <si>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</si>
  <si>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</si>
  <si>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</si>
  <si>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</si>
  <si>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</si>
  <si>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</si>
  <si>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</si>
  <si>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</si>
  <si>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</si>
  <si>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</si>
  <si>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</si>
  <si>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</si>
  <si>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</si>
  <si>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</si>
  <si>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</si>
  <si>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</si>
  <si>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</si>
  <si>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</si>
  <si>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</si>
  <si>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</si>
  <si>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</si>
  <si>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</si>
  <si>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</si>
  <si>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</si>
  <si>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</si>
  <si>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</si>
  <si>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</si>
  <si>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</si>
  <si>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</si>
  <si>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</si>
  <si>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</si>
  <si>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</si>
  <si>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</si>
  <si>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</si>
  <si>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</si>
  <si>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</si>
  <si>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</si>
  <si>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</si>
  <si>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</si>
  <si>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</si>
  <si>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</si>
  <si>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</si>
  <si>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</si>
  <si>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</si>
  <si>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</si>
  <si>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</si>
  <si>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</si>
  <si>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</si>
  <si>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</si>
  <si>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</si>
  <si>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</si>
  <si>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</si>
  <si>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</si>
  <si>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</si>
  <si>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</si>
  <si>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</si>
  <si>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</si>
  <si>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</si>
  <si>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</si>
  <si>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</si>
  <si>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</si>
  <si>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</si>
  <si>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</si>
  <si>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</si>
  <si>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</si>
  <si>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</si>
  <si>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</si>
  <si>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</si>
  <si>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</si>
  <si>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</si>
  <si>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</si>
  <si>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</si>
  <si>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</si>
  <si>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</si>
  <si>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</si>
  <si>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</si>
  <si>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</si>
  <si>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</si>
  <si>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</si>
  <si>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</si>
  <si>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</si>
  <si>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</si>
  <si>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</si>
  <si>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</si>
  <si>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</si>
  <si>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</si>
  <si>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</si>
  <si>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</si>
  <si>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</si>
  <si>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</si>
  <si>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</si>
  <si>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</si>
  <si>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</si>
  <si>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</si>
  <si>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</si>
  <si>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</si>
  <si>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</si>
  <si>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</si>
  <si>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</si>
  <si>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</si>
  <si>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</si>
  <si>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</si>
  <si>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</si>
  <si>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</si>
  <si>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</si>
  <si>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</si>
  <si>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</si>
  <si>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</si>
  <si>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</si>
  <si>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</si>
  <si>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</si>
  <si>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</si>
  <si>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</si>
  <si>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</si>
  <si>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</si>
  <si>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</si>
  <si>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</si>
  <si>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</si>
  <si>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</si>
  <si>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</si>
  <si>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</si>
  <si>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</si>
  <si>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</si>
  <si>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</si>
  <si>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</si>
  <si>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</si>
  <si>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</si>
  <si>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</si>
  <si>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</si>
  <si>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</si>
  <si>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</si>
  <si>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</si>
  <si>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</si>
  <si>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</si>
  <si>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</si>
  <si>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</si>
  <si>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</si>
  <si>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</si>
  <si>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</si>
  <si>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</si>
  <si>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</si>
  <si>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</si>
  <si>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</si>
  <si>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</si>
  <si>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</si>
  <si>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</si>
  <si>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</si>
  <si>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</si>
  <si>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</si>
  <si>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</si>
  <si>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</si>
  <si>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</si>
  <si>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</si>
  <si>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</si>
  <si>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</si>
  <si>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</si>
  <si>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</si>
  <si>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</si>
  <si>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</si>
  <si>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</si>
  <si>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</si>
  <si>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</si>
  <si>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</si>
  <si>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</si>
  <si>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</si>
  <si>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</si>
  <si>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</si>
  <si>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</si>
  <si>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</si>
  <si>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</si>
  <si>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</si>
  <si>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</si>
  <si>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</si>
  <si>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</si>
  <si>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</si>
  <si>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</si>
  <si>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</si>
  <si>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</si>
  <si>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</si>
  <si>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</si>
  <si>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</si>
  <si>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</si>
  <si>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</si>
  <si>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</si>
  <si>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</si>
  <si>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</si>
  <si>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</si>
  <si>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</si>
  <si>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</si>
  <si>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</si>
  <si>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</si>
  <si>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</si>
  <si>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</si>
  <si>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</si>
  <si>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</si>
  <si>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</si>
  <si>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</si>
  <si>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</si>
  <si>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</si>
  <si>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</si>
  <si>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</si>
  <si>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</si>
  <si>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</si>
  <si>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</si>
  <si>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</si>
  <si>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</si>
  <si>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</si>
  <si>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</si>
  <si>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</si>
  <si>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</si>
  <si>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</si>
  <si>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</si>
  <si>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</si>
  <si>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</si>
  <si>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</si>
  <si>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</si>
  <si>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</si>
  <si>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</si>
  <si>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</si>
  <si>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</si>
  <si>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</si>
  <si>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</si>
  <si>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</si>
  <si>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</si>
  <si>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</si>
  <si>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</si>
  <si>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</si>
  <si>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</si>
  <si>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</si>
  <si>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</si>
  <si>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</si>
  <si>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</si>
  <si>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</si>
  <si>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</si>
  <si>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</si>
  <si>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</si>
  <si>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</si>
  <si>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</si>
  <si>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</si>
  <si>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</si>
  <si>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</si>
  <si>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</si>
  <si>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</si>
  <si>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</si>
  <si>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</si>
  <si>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</si>
  <si>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</si>
  <si>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</si>
  <si>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</si>
  <si>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</si>
  <si>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</si>
  <si>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</si>
  <si>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</si>
  <si>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</si>
  <si>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</si>
  <si>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</si>
  <si>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</si>
  <si>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</si>
  <si>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</si>
  <si>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</si>
  <si>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</si>
  <si>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</si>
  <si>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</si>
  <si>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</si>
  <si>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</si>
  <si>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</si>
  <si>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</si>
  <si>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</si>
  <si>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</si>
  <si>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</si>
  <si>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</si>
  <si>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</si>
  <si>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</si>
  <si>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</si>
  <si>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</si>
  <si>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</si>
  <si>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</si>
  <si>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</si>
  <si>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</si>
  <si>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</si>
  <si>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</si>
  <si>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</si>
  <si>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</si>
  <si>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</si>
  <si>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</si>
  <si>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</si>
  <si>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</si>
  <si>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</si>
  <si>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</si>
  <si>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</si>
  <si>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</si>
  <si>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</si>
  <si>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</si>
  <si>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</si>
  <si>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</si>
  <si>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</si>
  <si>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</si>
  <si>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</si>
  <si>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</si>
  <si>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</si>
  <si>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</si>
  <si>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</si>
  <si>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</si>
  <si>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</si>
  <si>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</si>
  <si>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</si>
  <si>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</si>
  <si>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</si>
  <si>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</si>
  <si>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</si>
  <si>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</si>
  <si>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</si>
  <si>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</si>
  <si>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</si>
  <si>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</si>
  <si>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</si>
  <si>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</si>
  <si>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</si>
  <si>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</si>
  <si>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</si>
  <si>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</si>
  <si>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</si>
  <si>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</si>
  <si>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</si>
  <si>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</si>
  <si>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</si>
  <si>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</si>
  <si>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</si>
  <si>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</si>
  <si>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</si>
  <si>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</si>
  <si>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</si>
  <si>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</si>
  <si>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</si>
  <si>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</si>
  <si>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</si>
  <si>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</si>
  <si>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</si>
  <si>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</si>
  <si>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</si>
  <si>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</si>
  <si>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</si>
  <si>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</si>
  <si>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</si>
  <si>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</si>
  <si>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</si>
  <si>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</si>
  <si>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</si>
  <si>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</si>
  <si>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</si>
  <si>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</si>
  <si>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</si>
  <si>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</si>
  <si>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</si>
  <si>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</si>
  <si>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</si>
  <si>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</si>
  <si>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</si>
  <si>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</si>
  <si>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</si>
  <si>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</si>
  <si>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</si>
  <si>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</si>
  <si>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</si>
  <si>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</si>
  <si>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</si>
  <si>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</si>
  <si>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</si>
  <si>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</si>
  <si>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</si>
  <si>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</si>
  <si>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</si>
  <si>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</si>
  <si>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</si>
  <si>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</si>
  <si>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</si>
  <si>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</si>
  <si>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</si>
  <si>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</si>
  <si>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</si>
  <si>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</si>
  <si>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</si>
  <si>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</si>
  <si>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</si>
  <si>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</si>
  <si>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</si>
  <si>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</si>
  <si>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</si>
  <si>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</si>
  <si>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</si>
  <si>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</si>
  <si>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</si>
  <si>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</si>
  <si>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</si>
  <si>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</si>
  <si>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</si>
  <si>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</si>
  <si>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</si>
  <si>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</si>
  <si>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</si>
  <si>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</si>
  <si>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</si>
  <si>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</si>
  <si>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</si>
  <si>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</si>
  <si>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</si>
  <si>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</si>
  <si>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</si>
  <si>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</si>
  <si>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</si>
  <si>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</si>
  <si>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</si>
  <si>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</si>
  <si>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</si>
  <si>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</si>
  <si>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</si>
  <si>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</si>
  <si>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</si>
  <si>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</si>
  <si>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</si>
  <si>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</si>
  <si>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</si>
  <si>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</si>
  <si>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</si>
  <si>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</si>
  <si>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</si>
  <si>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</si>
  <si>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</si>
  <si>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</si>
  <si>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</si>
  <si>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</si>
  <si>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</si>
  <si>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</si>
  <si>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</si>
  <si>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</si>
  <si>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</si>
  <si>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</si>
  <si>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</si>
  <si>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</si>
  <si>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</si>
  <si>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</si>
  <si>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</si>
  <si>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</si>
  <si>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</si>
  <si>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</si>
  <si>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</si>
  <si>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</si>
  <si>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</si>
  <si>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</si>
  <si>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</si>
  <si>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</si>
  <si>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</si>
  <si>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</si>
  <si>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</si>
  <si>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</si>
  <si>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</si>
  <si>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</si>
  <si>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</si>
  <si>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</si>
  <si>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</si>
  <si>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</si>
  <si>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</si>
  <si>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</si>
  <si>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</si>
  <si>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</si>
  <si>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</si>
  <si>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</si>
  <si>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</si>
  <si>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</si>
  <si>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</si>
  <si>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</si>
  <si>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</si>
  <si>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</si>
  <si>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</si>
  <si>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</si>
  <si>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</si>
  <si>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</si>
  <si>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</si>
  <si>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</si>
  <si>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</si>
  <si>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</si>
  <si>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</si>
  <si>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</si>
  <si>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</si>
  <si>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</si>
  <si>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</si>
  <si>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</si>
  <si>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</si>
  <si>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</si>
  <si>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</si>
  <si>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</si>
  <si>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</si>
  <si>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</si>
  <si>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</si>
  <si>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</si>
  <si>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</si>
  <si>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</si>
  <si>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</si>
  <si>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</si>
  <si>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</si>
  <si>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</si>
  <si>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</si>
  <si>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</si>
  <si>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</si>
  <si>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</si>
  <si>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</si>
  <si>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</si>
  <si>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</si>
  <si>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</si>
  <si>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</si>
  <si>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</si>
  <si>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</si>
  <si>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</si>
  <si>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</si>
  <si>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</si>
  <si>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</si>
  <si>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</si>
  <si>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</si>
  <si>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</si>
  <si>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</si>
  <si>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</si>
  <si>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</si>
  <si>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</si>
  <si>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</si>
  <si>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</si>
  <si>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</si>
  <si>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</si>
  <si>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</si>
  <si>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</si>
  <si>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</si>
  <si>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</si>
  <si>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</si>
  <si>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</si>
  <si>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</si>
  <si>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</si>
  <si>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</si>
  <si>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</si>
  <si>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</si>
  <si>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</si>
  <si>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</si>
  <si>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</si>
  <si>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</si>
  <si>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</si>
  <si>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</si>
  <si>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</si>
  <si>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</si>
  <si>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</si>
  <si>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</si>
  <si>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</si>
  <si>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</si>
  <si>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</si>
  <si>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</si>
  <si>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</si>
  <si>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</si>
  <si>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</si>
  <si>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</si>
  <si>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</si>
  <si>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</si>
  <si>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</si>
  <si>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</si>
  <si>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</si>
  <si>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</si>
  <si>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</si>
  <si>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</si>
  <si>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</si>
  <si>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</si>
  <si>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</si>
  <si>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</si>
  <si>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</si>
  <si>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</si>
  <si>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</si>
  <si>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</si>
  <si>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</si>
  <si>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</si>
  <si>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</si>
  <si>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</si>
  <si>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</si>
  <si>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</si>
  <si>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</si>
  <si>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</si>
  <si>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</si>
  <si>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</si>
  <si>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</si>
  <si>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</si>
  <si>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</si>
  <si>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</si>
  <si>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</si>
  <si>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</si>
  <si>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</si>
  <si>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</si>
  <si>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</si>
  <si>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</si>
  <si>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</si>
  <si>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</si>
  <si>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</si>
  <si>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</si>
  <si>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</si>
  <si>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</si>
  <si>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</si>
  <si>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</si>
  <si>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</si>
  <si>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</si>
  <si>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</si>
  <si>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</si>
  <si>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</si>
  <si>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</si>
  <si>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</si>
  <si>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</si>
  <si>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</si>
  <si>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</si>
  <si>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</si>
  <si>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</si>
  <si>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</si>
  <si>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</si>
  <si>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</si>
  <si>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</si>
  <si>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</si>
  <si>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</si>
  <si>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</si>
  <si>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</si>
  <si>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</si>
  <si>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</si>
  <si>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</si>
  <si>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</si>
  <si>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</si>
  <si>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</si>
  <si>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</si>
  <si>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</si>
  <si>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</si>
  <si>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</si>
  <si>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</si>
  <si>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</si>
  <si>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</si>
  <si>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</si>
  <si>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</si>
  <si>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</si>
  <si>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</si>
  <si>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</si>
  <si>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</si>
  <si>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</si>
  <si>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</si>
  <si>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</si>
  <si>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</si>
  <si>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</si>
  <si>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</si>
  <si>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</si>
  <si>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</si>
  <si>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</si>
  <si>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</si>
  <si>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</si>
  <si>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</si>
  <si>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</si>
  <si>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</si>
  <si>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</si>
  <si>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</si>
  <si>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</si>
  <si>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</si>
  <si>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</si>
  <si>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</si>
  <si>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</si>
  <si>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</si>
  <si>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</si>
  <si>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</si>
  <si>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</si>
  <si>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</si>
  <si>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</si>
  <si>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</si>
  <si>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</si>
  <si>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</si>
  <si>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</si>
  <si>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</si>
  <si>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</si>
  <si>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</si>
  <si>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</si>
  <si>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</si>
  <si>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</si>
  <si>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</si>
  <si>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</si>
  <si>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</si>
  <si>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</si>
  <si>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</si>
  <si>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</si>
  <si>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</si>
  <si>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</si>
  <si>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</si>
  <si>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</si>
  <si>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</si>
  <si>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</si>
  <si>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</si>
  <si>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</si>
  <si>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</si>
  <si>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</si>
  <si>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</si>
  <si>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</si>
  <si>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</si>
  <si>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</si>
  <si>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</si>
  <si>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</si>
  <si>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</si>
  <si>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</si>
  <si>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</si>
  <si>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</si>
  <si>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</si>
  <si>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</si>
  <si>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</si>
  <si>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</si>
  <si>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</si>
  <si>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</si>
  <si>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</si>
  <si>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</si>
  <si>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</si>
  <si>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</si>
  <si>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</si>
  <si>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</si>
  <si>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</si>
  <si>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</si>
  <si>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</si>
  <si>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</si>
  <si>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</si>
  <si>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</si>
  <si>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</si>
  <si>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</si>
  <si>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</si>
  <si>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</si>
  <si>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</si>
  <si>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</si>
  <si>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</si>
  <si>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</si>
  <si>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</si>
  <si>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</si>
  <si>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</si>
  <si>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</si>
  <si>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</si>
  <si>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</si>
  <si>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</si>
  <si>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</si>
  <si>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</si>
  <si>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</si>
  <si>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</si>
  <si>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</si>
  <si>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</si>
  <si>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</si>
  <si>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</si>
  <si>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</si>
  <si>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</si>
  <si>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</si>
  <si>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</si>
  <si>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</si>
  <si>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</si>
  <si>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</si>
  <si>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</si>
  <si>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</si>
  <si>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</si>
  <si>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</si>
  <si>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</si>
  <si>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</si>
  <si>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</si>
  <si>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</si>
  <si>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</si>
  <si>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</si>
  <si>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</si>
  <si>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</si>
  <si>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</si>
  <si>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</si>
  <si>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</si>
  <si>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</si>
  <si>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</si>
  <si>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</si>
  <si>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</si>
  <si>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</si>
  <si>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</si>
  <si>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</si>
  <si>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</si>
  <si>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</si>
  <si>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</si>
  <si>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</si>
  <si>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</si>
  <si>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</si>
  <si>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</si>
  <si>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</si>
  <si>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</si>
  <si>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</si>
  <si>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</si>
  <si>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</si>
  <si>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</si>
  <si>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</si>
  <si>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</si>
  <si>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</si>
  <si>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</si>
  <si>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</si>
  <si>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</si>
  <si>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</si>
  <si>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</si>
  <si>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</si>
  <si>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</si>
  <si>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</si>
  <si>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</si>
  <si>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</si>
  <si>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</si>
  <si>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</si>
  <si>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</si>
  <si>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</si>
  <si>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</si>
  <si>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</si>
  <si>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</si>
  <si>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</si>
  <si>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</si>
  <si>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</si>
  <si>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</si>
  <si>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</si>
  <si>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</si>
  <si>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</si>
  <si>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</si>
  <si>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</si>
  <si>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</si>
  <si>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</si>
  <si>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</si>
  <si>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</si>
  <si>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</si>
  <si>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</si>
  <si>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</si>
  <si>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</si>
  <si>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</si>
  <si>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</si>
  <si>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</si>
  <si>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</si>
  <si>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</si>
  <si>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</si>
  <si>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</si>
  <si>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</si>
  <si>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</si>
  <si>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</si>
  <si>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</si>
  <si>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</si>
  <si>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</si>
  <si>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</si>
  <si>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</si>
  <si>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</si>
  <si>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</si>
  <si>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</si>
  <si>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</si>
  <si>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</si>
  <si>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</si>
  <si>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</si>
  <si>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</si>
  <si>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</si>
  <si>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</si>
  <si>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</si>
  <si>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</si>
  <si>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</si>
  <si>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</si>
  <si>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</si>
  <si>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</si>
  <si>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</si>
  <si>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</si>
  <si>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</si>
  <si>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</si>
  <si>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</si>
  <si>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</si>
  <si>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</si>
  <si>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</si>
  <si>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</si>
  <si>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</si>
  <si>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</si>
  <si>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</si>
  <si>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</si>
  <si>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</si>
  <si>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</si>
  <si>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</si>
  <si>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</si>
  <si>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</si>
  <si>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</si>
  <si>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</si>
  <si>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</si>
  <si>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</si>
  <si>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</si>
  <si>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</si>
  <si>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</si>
  <si>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</si>
  <si>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</si>
  <si>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</si>
  <si>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</si>
  <si>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</si>
  <si>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</si>
  <si>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</si>
  <si>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</si>
  <si>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</si>
  <si>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</si>
  <si>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</si>
  <si>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</si>
  <si>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</si>
  <si>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</si>
  <si>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</si>
  <si>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</si>
  <si>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</si>
  <si>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</si>
  <si>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</si>
  <si>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</si>
  <si>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</si>
  <si>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</si>
  <si>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</si>
  <si>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</si>
  <si>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</si>
  <si>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</si>
  <si>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</si>
  <si>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</si>
  <si>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</si>
  <si>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</si>
  <si>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</si>
  <si>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</si>
  <si>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</si>
  <si>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</si>
  <si>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</si>
  <si>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</si>
  <si>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</si>
  <si>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</si>
  <si>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</si>
  <si>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</si>
  <si>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</si>
  <si>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</si>
  <si>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</si>
  <si>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</si>
  <si>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</si>
  <si>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</si>
  <si>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</si>
  <si>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</si>
  <si>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</si>
  <si>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</si>
  <si>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</si>
  <si>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</si>
  <si>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</si>
  <si>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</si>
  <si>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</si>
  <si>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</si>
  <si>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</si>
  <si>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</si>
  <si>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</si>
  <si>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</si>
  <si>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</si>
  <si>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</si>
  <si>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</si>
  <si>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</si>
  <si>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</si>
  <si>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</si>
  <si>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</si>
  <si>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</si>
  <si>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</si>
  <si>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</si>
  <si>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</si>
  <si>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</si>
  <si>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</si>
  <si>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</si>
  <si>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</si>
  <si>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</si>
  <si>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</si>
  <si>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</si>
  <si>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</si>
  <si>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</si>
  <si>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</si>
  <si>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</si>
  <si>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</si>
  <si>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</si>
  <si>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</si>
  <si>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</si>
  <si>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</si>
  <si>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</si>
  <si>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</si>
  <si>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</si>
  <si>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</si>
  <si>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</si>
  <si>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</si>
  <si>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</si>
  <si>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</si>
  <si>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</si>
  <si>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</si>
  <si>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</si>
  <si>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</si>
  <si>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</si>
  <si>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</si>
  <si>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</si>
  <si>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</si>
  <si>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</si>
  <si>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</si>
  <si>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</si>
  <si>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</si>
  <si>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</si>
  <si>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</si>
  <si>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</si>
  <si>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</si>
  <si>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</si>
  <si>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</si>
  <si>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</si>
  <si>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</si>
  <si>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</si>
  <si>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</si>
  <si>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</si>
  <si>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</si>
  <si>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</si>
  <si>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</si>
  <si>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</si>
  <si>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</si>
  <si>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</si>
  <si>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</si>
  <si>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</si>
  <si>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</si>
  <si>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</si>
  <si>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</si>
  <si>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</si>
  <si>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</si>
  <si>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</si>
  <si>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</si>
  <si>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</si>
  <si>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</si>
  <si>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</si>
  <si>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</si>
  <si>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</si>
  <si>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</si>
  <si>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</si>
  <si>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</si>
  <si>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</si>
  <si>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</si>
  <si>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</si>
  <si>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</si>
  <si>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</si>
  <si>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</si>
  <si>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</si>
  <si>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</si>
  <si>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</si>
  <si>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</si>
  <si>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</si>
  <si>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</si>
  <si>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</si>
  <si>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</si>
  <si>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</si>
  <si>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</si>
  <si>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</si>
  <si>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</si>
  <si>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</si>
  <si>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</si>
  <si>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</si>
  <si>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</si>
  <si>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</si>
  <si>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</si>
  <si>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</si>
  <si>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</si>
  <si>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</si>
  <si>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</si>
  <si>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</si>
  <si>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</si>
  <si>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</si>
  <si>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</si>
  <si>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</si>
  <si>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</si>
  <si>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</si>
  <si>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</si>
  <si>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</si>
  <si>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</si>
  <si>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</si>
  <si>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</si>
  <si>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</si>
  <si>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</si>
  <si>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</si>
  <si>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</si>
  <si>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</si>
  <si>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</si>
  <si>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</si>
  <si>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</si>
  <si>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</si>
  <si>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</si>
  <si>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</si>
  <si>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</si>
  <si>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</si>
  <si>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</si>
  <si>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</si>
  <si>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</si>
  <si>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</si>
  <si>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</si>
  <si>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</si>
  <si>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</si>
  <si>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</si>
  <si>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</si>
  <si>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</si>
  <si>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</si>
  <si>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</si>
  <si>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</si>
  <si>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</si>
  <si>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</si>
  <si>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</si>
  <si>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</si>
  <si>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</si>
  <si>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</si>
  <si>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</si>
  <si>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</si>
  <si>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</si>
  <si>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</si>
  <si>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</si>
  <si>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</si>
  <si>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</si>
  <si>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</si>
  <si>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</si>
  <si>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</si>
  <si>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</si>
  <si>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</si>
  <si>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</si>
  <si>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</si>
  <si>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</si>
  <si>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</si>
  <si>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</si>
  <si>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</si>
  <si>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</si>
  <si>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</si>
  <si>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</si>
  <si>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</si>
  <si>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</si>
  <si>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</si>
  <si>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</si>
  <si>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</si>
  <si>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</si>
  <si>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</si>
  <si>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</si>
  <si>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</si>
  <si>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</si>
  <si>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</si>
  <si>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</si>
  <si>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</si>
  <si>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</si>
  <si>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</si>
  <si>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</si>
  <si>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</si>
  <si>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</si>
  <si>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</si>
  <si>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</si>
  <si>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</si>
  <si>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</si>
  <si>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</si>
  <si>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</si>
  <si>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</si>
  <si>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</si>
  <si>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</si>
  <si>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</si>
  <si>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</si>
  <si>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</si>
  <si>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</si>
  <si>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</si>
  <si>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</si>
  <si>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</si>
  <si>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</si>
  <si>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</si>
  <si>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</si>
  <si>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</si>
  <si>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</si>
  <si>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</si>
  <si>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</si>
  <si>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</si>
  <si>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</si>
  <si>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</si>
  <si>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</si>
  <si>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</si>
  <si>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</si>
  <si>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</si>
  <si>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</si>
  <si>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</si>
  <si>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</si>
  <si>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</si>
  <si>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</si>
  <si>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</si>
  <si>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</si>
  <si>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</si>
  <si>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</si>
  <si>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</si>
  <si>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</si>
  <si>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</si>
  <si>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</si>
  <si>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</si>
  <si>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</si>
  <si>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</si>
  <si>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</si>
  <si>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</si>
  <si>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</si>
  <si>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</si>
  <si>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</si>
  <si>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</si>
  <si>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</si>
  <si>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</si>
  <si>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</si>
  <si>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</si>
  <si>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</si>
  <si>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</si>
  <si>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</si>
  <si>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</si>
  <si>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</si>
  <si>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</si>
  <si>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</si>
  <si>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</si>
  <si>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</si>
  <si>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</si>
  <si>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</si>
  <si>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</si>
  <si>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</si>
  <si>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</si>
  <si>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</si>
  <si>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</si>
  <si>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</si>
  <si>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</si>
  <si>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</si>
  <si>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</si>
  <si>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</si>
  <si>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</si>
  <si>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</si>
  <si>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</si>
  <si>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</si>
  <si>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</si>
  <si>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</si>
  <si>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</si>
  <si>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</si>
  <si>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</si>
  <si>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</si>
  <si>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</si>
  <si>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</si>
  <si>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</si>
  <si>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</si>
  <si>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</si>
  <si>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</si>
  <si>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</si>
  <si>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</si>
  <si>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</si>
  <si>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</si>
  <si>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</si>
  <si>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</si>
  <si>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</si>
  <si>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</si>
  <si>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</si>
  <si>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</si>
  <si>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</si>
  <si>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</si>
  <si>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</si>
  <si>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</si>
  <si>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</si>
  <si>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</si>
  <si>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</si>
  <si>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</si>
  <si>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</si>
  <si>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</si>
  <si>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</si>
  <si>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</si>
  <si>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</si>
  <si>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</si>
  <si>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</si>
  <si>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</si>
  <si>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</si>
  <si>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</si>
  <si>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</si>
  <si>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</si>
  <si>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</si>
  <si>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</si>
  <si>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</si>
  <si>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</si>
  <si>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</si>
  <si>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</si>
  <si>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</si>
  <si>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</si>
  <si>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</si>
  <si>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</si>
  <si>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</si>
  <si>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</si>
  <si>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</si>
  <si>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</si>
  <si>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</si>
  <si>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</si>
  <si>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</si>
  <si>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</si>
  <si>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</si>
  <si>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</si>
  <si>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</si>
  <si>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</si>
  <si>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</si>
  <si>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</si>
  <si>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</si>
  <si>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</si>
  <si>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</si>
  <si>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</si>
  <si>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</si>
  <si>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</si>
  <si>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</si>
  <si>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</si>
  <si>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</si>
  <si>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</si>
  <si>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</si>
  <si>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</si>
  <si>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</si>
  <si>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</si>
  <si>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</si>
  <si>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</si>
  <si>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</si>
  <si>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</si>
  <si>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</si>
  <si>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</si>
  <si>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</si>
  <si>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</si>
  <si>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</si>
  <si>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</si>
  <si>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</si>
  <si>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</si>
  <si>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</si>
  <si>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</si>
  <si>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</si>
  <si>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</si>
  <si>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</si>
  <si>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</si>
  <si>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</si>
  <si>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</si>
  <si>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</si>
  <si>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</si>
  <si>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</si>
  <si>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</si>
  <si>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</si>
  <si>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</si>
  <si>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</si>
  <si>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</si>
  <si>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</si>
  <si>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</si>
  <si>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</si>
  <si>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</si>
  <si>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</si>
  <si>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</si>
  <si>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</si>
  <si>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</si>
  <si>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</si>
  <si>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</si>
  <si>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</si>
  <si>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</si>
  <si>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</si>
  <si>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</si>
  <si>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</si>
  <si>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</si>
  <si>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</si>
  <si>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</si>
  <si>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</si>
  <si>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</si>
  <si>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</si>
  <si>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</si>
  <si>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</si>
  <si>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</si>
  <si>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</si>
  <si>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</si>
  <si>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</si>
  <si>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</si>
  <si>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</si>
  <si>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</si>
  <si>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</si>
  <si>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</si>
  <si>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</si>
  <si>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</si>
  <si>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</si>
  <si>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</si>
  <si>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</si>
  <si>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</si>
  <si>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</si>
  <si>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</si>
  <si>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</si>
  <si>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</si>
  <si>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</si>
  <si>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</si>
  <si>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</si>
  <si>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</si>
  <si>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</si>
  <si>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</si>
  <si>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</si>
  <si>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</si>
  <si>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</si>
  <si>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</si>
  <si>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</si>
  <si>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</si>
  <si>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</si>
  <si>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</si>
  <si>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</si>
  <si>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</si>
  <si>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</si>
  <si>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</si>
  <si>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</si>
  <si>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</si>
  <si>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</si>
  <si>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</si>
  <si>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</si>
  <si>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</si>
  <si>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</si>
  <si>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</si>
  <si>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</si>
  <si>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</si>
  <si>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</si>
  <si>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</si>
  <si>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</si>
  <si>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</si>
  <si>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</si>
  <si>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</si>
  <si>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</si>
  <si>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</si>
  <si>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</si>
  <si>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</si>
  <si>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</si>
  <si>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</si>
  <si>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</si>
  <si>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</si>
  <si>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</si>
  <si>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</si>
  <si>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</si>
  <si>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</si>
  <si>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</si>
  <si>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</si>
  <si>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</si>
  <si>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</si>
  <si>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</si>
  <si>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</si>
  <si>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</si>
  <si>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</si>
  <si>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</si>
  <si>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</si>
  <si>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</si>
  <si>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</si>
  <si>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</si>
  <si>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</si>
  <si>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</si>
  <si>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</si>
  <si>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</si>
  <si>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</si>
  <si>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</si>
  <si>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</si>
  <si>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</si>
  <si>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</si>
  <si>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</si>
  <si>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</si>
  <si>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</si>
  <si>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</si>
  <si>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</si>
  <si>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</si>
  <si>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</si>
  <si>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</si>
  <si>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</si>
  <si>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</si>
  <si>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</si>
  <si>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</si>
  <si>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</si>
  <si>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</si>
  <si>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</si>
  <si>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</si>
  <si>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</si>
  <si>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</si>
  <si>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</si>
  <si>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</si>
  <si>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</si>
  <si>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</si>
  <si>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</si>
  <si>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</si>
  <si>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</si>
  <si>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</si>
  <si>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</si>
  <si>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</si>
  <si>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</si>
  <si>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</si>
  <si>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</si>
  <si>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</si>
  <si>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</si>
  <si>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</si>
  <si>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</si>
  <si>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</si>
  <si>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</si>
  <si>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</si>
  <si>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</si>
  <si>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</si>
  <si>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</si>
  <si>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</si>
  <si>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</si>
  <si>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</si>
  <si>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</si>
  <si>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</si>
  <si>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</si>
  <si>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</si>
  <si>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</si>
  <si>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</si>
  <si>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</si>
  <si>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</si>
  <si>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</si>
  <si>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</si>
  <si>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</si>
  <si>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</si>
  <si>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</si>
  <si>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</si>
  <si>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</si>
  <si>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</si>
  <si>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</si>
  <si>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</si>
  <si>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</si>
  <si>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</si>
  <si>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</si>
  <si>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</si>
  <si>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</si>
  <si>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</si>
  <si>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</si>
  <si>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</si>
  <si>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</si>
  <si>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</si>
  <si>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</si>
  <si>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</si>
  <si>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</si>
  <si>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</si>
  <si>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</si>
  <si>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</si>
  <si>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</si>
  <si>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</si>
  <si>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</si>
  <si>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</si>
  <si>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</si>
  <si>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</si>
  <si>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</si>
  <si>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</si>
  <si>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</si>
  <si>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</si>
  <si>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</si>
  <si>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</si>
  <si>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</si>
  <si>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</si>
  <si>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</si>
  <si>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</si>
  <si>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</si>
  <si>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</si>
  <si>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</si>
  <si>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</si>
  <si>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</si>
  <si>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</si>
  <si>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</si>
  <si>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</si>
  <si>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</si>
  <si>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</si>
  <si>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</si>
  <si>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</si>
  <si>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</si>
  <si>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</si>
  <si>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</si>
  <si>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</si>
  <si>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</si>
  <si>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</si>
  <si>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</si>
  <si>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</si>
  <si>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</si>
  <si>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</si>
  <si>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</si>
  <si>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</si>
  <si>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</si>
  <si>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</si>
  <si>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</si>
  <si>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</si>
  <si>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</si>
  <si>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</si>
  <si>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</si>
  <si>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</si>
  <si>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</si>
  <si>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</si>
  <si>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</si>
  <si>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</si>
  <si>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</si>
  <si>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</si>
  <si>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</si>
  <si>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</si>
  <si>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</si>
  <si>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</si>
  <si>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</si>
  <si>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</si>
  <si>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</si>
  <si>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</si>
  <si>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</si>
  <si>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</si>
  <si>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</si>
  <si>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</si>
  <si>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</si>
  <si>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</si>
  <si>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</si>
  <si>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</si>
  <si>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</si>
  <si>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</si>
  <si>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</si>
  <si>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</si>
  <si>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</si>
  <si>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</si>
  <si>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</si>
  <si>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</si>
  <si>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</si>
  <si>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</si>
  <si>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</si>
  <si>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</si>
  <si>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</si>
  <si>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</si>
  <si>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</si>
  <si>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</si>
  <si>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</si>
  <si>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</si>
  <si>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</si>
  <si>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</si>
  <si>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</si>
  <si>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</si>
  <si>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</si>
  <si>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</si>
  <si>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</si>
  <si>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</si>
  <si>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</si>
  <si>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</si>
  <si>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</si>
  <si>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</si>
  <si>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</si>
  <si>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</si>
  <si>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</si>
  <si>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</si>
  <si>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</si>
  <si>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</si>
  <si>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</si>
  <si>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</si>
  <si>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</si>
  <si>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</si>
  <si>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</si>
  <si>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</si>
  <si>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</si>
  <si>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</si>
  <si>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</si>
  <si>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</si>
  <si>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</si>
  <si>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</si>
  <si>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</si>
  <si>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</si>
  <si>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</si>
  <si>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</si>
  <si>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</si>
  <si>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</si>
  <si>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</si>
  <si>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</si>
  <si>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</si>
  <si>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</si>
  <si>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</si>
  <si>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</si>
  <si>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</si>
  <si>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</si>
  <si>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</si>
  <si>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</si>
  <si>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</si>
  <si>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</si>
  <si>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</si>
  <si>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</si>
  <si>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</si>
  <si>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</si>
  <si>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</si>
  <si>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</si>
  <si>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</si>
  <si>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</si>
  <si>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</si>
  <si>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</si>
  <si>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</si>
  <si>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</si>
  <si>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</si>
  <si>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</si>
  <si>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</si>
  <si>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</si>
  <si>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</si>
  <si>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</si>
  <si>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</si>
  <si>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</si>
  <si>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</si>
  <si>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</si>
  <si>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</si>
  <si>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</si>
  <si>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</si>
  <si>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</si>
  <si>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</si>
  <si>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</si>
  <si>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</si>
  <si>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</si>
  <si>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</si>
  <si>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</si>
  <si>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</si>
  <si>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</si>
  <si>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</si>
  <si>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</si>
  <si>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</si>
  <si>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</si>
  <si>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</si>
  <si>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</si>
  <si>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</si>
  <si>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</si>
  <si>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</si>
  <si>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</si>
  <si>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</si>
  <si>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</si>
  <si>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</si>
  <si>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</si>
  <si>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</si>
  <si>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</si>
  <si>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</si>
  <si>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</si>
  <si>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</si>
  <si>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</si>
  <si>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</si>
  <si>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</si>
  <si>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</si>
  <si>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</si>
  <si>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</si>
  <si>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</si>
  <si>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</si>
  <si>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</si>
  <si>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</si>
  <si>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</si>
  <si>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</si>
  <si>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</si>
  <si>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</si>
  <si>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</si>
  <si>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</si>
  <si>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</si>
  <si>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</si>
  <si>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</si>
  <si>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</si>
  <si>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</si>
  <si>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</si>
  <si>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</si>
  <si>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</si>
  <si>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</si>
  <si>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</si>
  <si>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</si>
  <si>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</si>
  <si>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</si>
  <si>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</si>
  <si>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</si>
  <si>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</si>
  <si>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</si>
  <si>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</si>
  <si>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</si>
  <si>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</si>
  <si>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</si>
  <si>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</si>
  <si>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</si>
  <si>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</si>
  <si>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</si>
  <si>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</si>
  <si>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</si>
  <si>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</si>
  <si>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</si>
  <si>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</si>
  <si>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</si>
  <si>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</si>
  <si>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</si>
  <si>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</si>
  <si>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</si>
  <si>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</si>
  <si>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</si>
  <si>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</si>
  <si>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</si>
  <si>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</si>
  <si>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</si>
  <si>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</si>
  <si>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</si>
  <si>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</si>
  <si>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</si>
  <si>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</si>
  <si>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</si>
  <si>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</si>
  <si>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</si>
  <si>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</si>
  <si>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</si>
  <si>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</si>
  <si>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</si>
  <si>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</si>
  <si>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</si>
  <si>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</si>
  <si>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</si>
  <si>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</si>
  <si>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</si>
  <si>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</si>
  <si>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</si>
  <si>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</si>
  <si>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</si>
  <si>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</si>
  <si>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</si>
  <si>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</si>
  <si>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</si>
  <si>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</si>
  <si>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</si>
  <si>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</si>
  <si>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</si>
  <si>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</si>
  <si>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</si>
  <si>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</si>
  <si>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</si>
  <si>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</si>
  <si>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</si>
  <si>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</si>
  <si>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</si>
  <si>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</si>
  <si>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</si>
  <si>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</si>
  <si>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</si>
  <si>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</si>
  <si>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</si>
  <si>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</si>
  <si>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</si>
  <si>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</si>
  <si>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</si>
  <si>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</si>
  <si>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</si>
  <si>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</si>
  <si>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</si>
  <si>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</si>
  <si>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</si>
  <si>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</si>
  <si>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</si>
  <si>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</si>
  <si>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</si>
  <si>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</si>
  <si>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</si>
  <si>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</si>
  <si>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</si>
  <si>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</si>
  <si>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</si>
  <si>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</si>
  <si>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</si>
  <si>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</si>
  <si>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</si>
  <si>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</si>
  <si>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</si>
  <si>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</si>
  <si>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</si>
  <si>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</si>
  <si>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</si>
  <si>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</si>
  <si>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</si>
  <si>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</si>
  <si>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</si>
  <si>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</si>
  <si>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</si>
  <si>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</si>
  <si>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</si>
  <si>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</si>
  <si>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</si>
  <si>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</si>
  <si>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</si>
  <si>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</si>
  <si>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</si>
  <si>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</si>
  <si>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</si>
  <si>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</si>
  <si>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</si>
  <si>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</si>
  <si>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</si>
  <si>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</si>
  <si>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</si>
  <si>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</si>
  <si>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</si>
  <si>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</si>
  <si>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</si>
  <si>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</si>
  <si>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</si>
  <si>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</si>
  <si>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</si>
  <si>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</si>
  <si>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</si>
  <si>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</si>
  <si>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</si>
  <si>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</si>
  <si>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</si>
  <si>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</si>
  <si>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</si>
  <si>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</si>
  <si>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</si>
  <si>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</si>
  <si>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</si>
  <si>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</si>
  <si>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</si>
  <si>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</si>
  <si>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</si>
  <si>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</si>
  <si>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</si>
  <si>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</si>
  <si>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</si>
  <si>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</si>
  <si>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</si>
  <si>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</si>
  <si>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</si>
  <si>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</si>
  <si>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</si>
  <si>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</si>
  <si>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</si>
  <si>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</si>
  <si>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</si>
  <si>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</si>
  <si>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</si>
  <si>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</si>
  <si>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</si>
  <si>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</si>
  <si>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</si>
  <si>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</si>
  <si>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</si>
  <si>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</si>
  <si>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</si>
  <si>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</si>
  <si>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</si>
  <si>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</si>
  <si>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</si>
  <si>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</si>
  <si>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</si>
  <si>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</si>
  <si>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</si>
  <si>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</si>
  <si>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</si>
  <si>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</si>
  <si>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</si>
  <si>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</si>
  <si>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</si>
  <si>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</si>
  <si>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</si>
  <si>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</si>
  <si>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</si>
  <si>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</si>
  <si>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</si>
  <si>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</si>
  <si>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</si>
  <si>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</si>
  <si>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</si>
  <si>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</si>
  <si>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</si>
  <si>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</si>
  <si>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</si>
  <si>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</si>
  <si>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</si>
  <si>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</si>
  <si>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</si>
  <si>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</si>
  <si>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</si>
  <si>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</si>
  <si>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</si>
  <si>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</si>
  <si>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</si>
  <si>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</si>
  <si>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</si>
  <si>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</si>
  <si>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</si>
  <si>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</si>
  <si>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</si>
  <si>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</si>
  <si>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</si>
  <si>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</si>
  <si>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</si>
  <si>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</si>
  <si>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</si>
  <si>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</si>
  <si>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</si>
  <si>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</si>
  <si>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</si>
  <si>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</si>
  <si>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</si>
  <si>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</si>
  <si>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</si>
  <si>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</si>
  <si>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</si>
  <si>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</si>
  <si>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</si>
  <si>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</si>
  <si>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</si>
  <si>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</si>
  <si>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</si>
  <si>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</si>
  <si>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</si>
  <si>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</si>
  <si>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</si>
  <si>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</si>
  <si>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</si>
  <si>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</si>
  <si>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</si>
  <si>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</si>
  <si>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</si>
  <si>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</si>
  <si>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</si>
  <si>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</si>
  <si>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</si>
  <si>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</si>
  <si>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</si>
  <si>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</si>
  <si>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</si>
  <si>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</si>
  <si>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</si>
  <si>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</si>
  <si>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</si>
  <si>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</si>
  <si>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</si>
  <si>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</si>
  <si>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</si>
  <si>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</si>
  <si>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</si>
  <si>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</si>
  <si>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</si>
  <si>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</si>
  <si>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</si>
  <si>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</si>
  <si>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</si>
  <si>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</si>
  <si>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</si>
  <si>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</si>
  <si>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</si>
  <si>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</si>
  <si>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</si>
  <si>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</si>
  <si>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</si>
  <si>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</si>
  <si>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</si>
  <si>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</si>
  <si>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</si>
  <si>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</si>
  <si>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</si>
  <si>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</si>
  <si>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</si>
  <si>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</si>
  <si>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</si>
  <si>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</si>
  <si>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</si>
  <si>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</si>
  <si>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</si>
  <si>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</si>
  <si>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</si>
  <si>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</si>
  <si>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</si>
  <si>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</si>
  <si>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</si>
  <si>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</si>
  <si>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</si>
  <si>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</si>
  <si>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</si>
  <si>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</si>
  <si>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</si>
  <si>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</si>
  <si>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</si>
  <si>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</si>
  <si>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</si>
  <si>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</si>
  <si>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</si>
  <si>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</si>
  <si>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</si>
  <si>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</si>
  <si>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</si>
  <si>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</si>
  <si>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</si>
  <si>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</si>
  <si>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</si>
  <si>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</si>
  <si>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</si>
  <si>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</si>
  <si>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</si>
  <si>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</si>
  <si>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</si>
  <si>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</si>
  <si>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</si>
  <si>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</si>
  <si>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</si>
  <si>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</si>
  <si>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</si>
  <si>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</si>
  <si>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</si>
  <si>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</si>
  <si>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</si>
  <si>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</si>
  <si>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</si>
  <si>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</si>
  <si>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</si>
  <si>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</si>
  <si>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</si>
  <si>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</si>
  <si>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</si>
  <si>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</si>
  <si>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</si>
  <si>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</si>
  <si>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</si>
  <si>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</si>
  <si>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</si>
  <si>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</si>
  <si>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</si>
  <si>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</si>
  <si>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</si>
  <si>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</si>
  <si>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</si>
  <si>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</si>
  <si>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</si>
  <si>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</si>
  <si>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</si>
  <si>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</si>
  <si>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</si>
  <si>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</si>
  <si>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</si>
  <si>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</si>
  <si>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</si>
  <si>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</si>
  <si>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</si>
  <si>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</si>
  <si>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</si>
  <si>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</si>
  <si>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</si>
  <si>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</si>
  <si>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</si>
  <si>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</si>
  <si>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</si>
  <si>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</si>
  <si>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</si>
  <si>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</si>
  <si>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</si>
  <si>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</si>
  <si>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</si>
  <si>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</si>
  <si>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</si>
  <si>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</si>
  <si>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</si>
  <si>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</si>
  <si>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</si>
  <si>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</si>
  <si>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</si>
  <si>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</si>
  <si>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</si>
  <si>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</si>
  <si>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</si>
  <si>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</si>
  <si>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</si>
  <si>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</si>
  <si>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</si>
  <si>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</si>
  <si>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</si>
  <si>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</si>
  <si>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</si>
  <si>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</si>
  <si>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</si>
  <si>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</si>
  <si>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</si>
  <si>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</si>
  <si>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</si>
  <si>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</si>
  <si>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</si>
  <si>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</si>
  <si>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</si>
  <si>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</si>
  <si>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</si>
  <si>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</si>
  <si>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</si>
  <si>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</si>
  <si>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</si>
  <si>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</si>
  <si>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</si>
  <si>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</si>
  <si>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</si>
  <si>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</si>
  <si>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</si>
  <si>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</si>
  <si>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</si>
  <si>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</si>
  <si>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</si>
  <si>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</si>
  <si>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</si>
  <si>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</si>
  <si>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</si>
  <si>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</si>
  <si>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</si>
  <si>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</si>
  <si>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</si>
  <si>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</si>
  <si>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</si>
  <si>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</si>
  <si>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</si>
  <si>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</si>
  <si>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</si>
  <si>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</si>
  <si>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</si>
  <si>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</si>
  <si>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</si>
  <si>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</si>
  <si>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</si>
  <si>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</si>
  <si>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</si>
  <si>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</si>
  <si>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</si>
  <si>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</si>
  <si>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</si>
  <si>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</si>
  <si>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</si>
  <si>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</si>
  <si>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</si>
  <si>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</si>
  <si>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</si>
  <si>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</si>
  <si>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</si>
  <si>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</si>
  <si>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</si>
  <si>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</si>
  <si>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</si>
  <si>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</si>
  <si>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</si>
  <si>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</si>
  <si>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</si>
  <si>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</si>
  <si>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</si>
  <si>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</si>
  <si>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</si>
  <si>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</si>
  <si>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</si>
  <si>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</si>
  <si>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</si>
  <si>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</si>
  <si>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</si>
  <si>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</si>
  <si>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</si>
  <si>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</si>
  <si>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</si>
  <si>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</si>
  <si>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</si>
  <si>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</si>
  <si>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</si>
  <si>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</si>
  <si>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</si>
  <si>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</si>
  <si>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</si>
  <si>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</si>
  <si>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</si>
  <si>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</si>
  <si>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</si>
  <si>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</si>
  <si>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</si>
  <si>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</si>
  <si>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</si>
  <si>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</si>
  <si>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</si>
  <si>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</si>
  <si>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</si>
  <si>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</si>
  <si>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</si>
  <si>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</si>
  <si>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</si>
  <si>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</si>
  <si>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</si>
  <si>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</si>
  <si>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</si>
  <si>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</si>
  <si>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</si>
  <si>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</si>
  <si>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</si>
  <si>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</si>
  <si>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</si>
  <si>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</si>
  <si>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</si>
  <si>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</si>
  <si>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</si>
  <si>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</si>
  <si>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</si>
  <si>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</si>
  <si>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</si>
  <si>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</si>
  <si>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</si>
  <si>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</si>
  <si>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</si>
  <si>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</si>
  <si>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</si>
  <si>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</si>
  <si>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</si>
  <si>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</si>
  <si>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</si>
  <si>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</si>
  <si>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</si>
  <si>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</si>
  <si>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</si>
  <si>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</si>
  <si>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</si>
  <si>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</si>
  <si>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</si>
  <si>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</si>
  <si>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</si>
  <si>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</si>
  <si>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</si>
  <si>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</si>
  <si>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</si>
  <si>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</si>
  <si>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</si>
  <si>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</si>
  <si>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</si>
  <si>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</si>
  <si>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</si>
  <si>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</si>
  <si>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</si>
  <si>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</si>
  <si>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</si>
  <si>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</si>
  <si>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</si>
  <si>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</si>
  <si>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</si>
  <si>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</si>
  <si>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</si>
  <si>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</si>
  <si>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</si>
  <si>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</si>
  <si>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</si>
  <si>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</si>
  <si>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</si>
  <si>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</si>
  <si>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</si>
  <si>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</si>
  <si>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</si>
  <si>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</si>
  <si>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</si>
  <si>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</si>
  <si>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</si>
  <si>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</si>
  <si>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</si>
  <si>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</si>
  <si>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</si>
  <si>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</si>
  <si>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</si>
  <si>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</si>
  <si>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</si>
  <si>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</si>
  <si>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</si>
  <si>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</si>
  <si>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</si>
  <si>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</si>
  <si>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</si>
  <si>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</si>
  <si>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</si>
  <si>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</si>
  <si>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</si>
  <si>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</si>
  <si>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</si>
  <si>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</si>
  <si>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</si>
  <si>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</si>
  <si>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</si>
  <si>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</si>
  <si>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</si>
  <si>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</si>
  <si>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</si>
  <si>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</si>
  <si>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</si>
  <si>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</si>
  <si>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</si>
  <si>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</si>
  <si>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</si>
  <si>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</si>
  <si>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</si>
  <si>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</si>
  <si>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</si>
  <si>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</si>
  <si>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</si>
  <si>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</si>
  <si>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</si>
  <si>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</si>
  <si>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</si>
  <si>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</si>
  <si>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</si>
  <si>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</si>
  <si>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</si>
  <si>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</si>
  <si>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</si>
  <si>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</si>
  <si>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</si>
  <si>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</si>
  <si>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</si>
  <si>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</si>
  <si>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</si>
  <si>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</si>
  <si>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</si>
  <si>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</si>
  <si>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</si>
  <si>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</si>
  <si>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</si>
  <si>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</si>
  <si>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</si>
  <si>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</si>
  <si>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</si>
  <si>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</si>
  <si>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</si>
  <si>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</si>
  <si>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</si>
  <si>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</si>
  <si>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</si>
  <si>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</si>
  <si>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</si>
  <si>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</si>
  <si>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</si>
  <si>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</si>
  <si>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</si>
  <si>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</si>
  <si>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</si>
  <si>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</si>
  <si>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</si>
  <si>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</si>
  <si>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</si>
  <si>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</si>
  <si>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</si>
  <si>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</si>
  <si>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</si>
  <si>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</si>
  <si>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</si>
  <si>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</si>
  <si>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</si>
  <si>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</si>
  <si>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</si>
  <si>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</si>
  <si>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</si>
  <si>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</si>
  <si>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</si>
  <si>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</si>
  <si>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</si>
  <si>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</si>
  <si>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</si>
  <si>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</si>
  <si>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</si>
  <si>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</si>
  <si>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</si>
  <si>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</si>
  <si>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</si>
  <si>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</si>
  <si>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</si>
  <si>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</si>
  <si>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</si>
  <si>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</si>
  <si>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</si>
  <si>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</si>
  <si>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</si>
  <si>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</si>
  <si>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</si>
  <si>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</si>
  <si>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</si>
  <si>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</si>
  <si>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</si>
  <si>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</si>
  <si>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</si>
  <si>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</si>
  <si>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</si>
  <si>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</si>
  <si>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</si>
  <si>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</si>
  <si>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</si>
  <si>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</si>
  <si>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</si>
  <si>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</si>
  <si>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</si>
  <si>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</si>
  <si>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</si>
  <si>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</si>
  <si>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</si>
  <si>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</si>
  <si>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</si>
  <si>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</si>
  <si>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</si>
  <si>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</si>
  <si>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</si>
  <si>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</si>
  <si>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</si>
  <si>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</si>
  <si>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</si>
  <si>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</si>
  <si>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</si>
  <si>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</si>
  <si>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</si>
  <si>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</si>
  <si>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</si>
  <si>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</si>
  <si>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</si>
  <si>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</si>
  <si>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</si>
  <si>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</si>
  <si>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</si>
  <si>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</si>
  <si>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</si>
  <si>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</si>
  <si>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</si>
  <si>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</si>
  <si>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</si>
  <si>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</si>
  <si>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</si>
  <si>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</si>
  <si>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</si>
  <si>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</si>
  <si>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</si>
  <si>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</si>
  <si>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</si>
  <si>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</si>
  <si>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</si>
  <si>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</si>
  <si>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</si>
  <si>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</si>
  <si>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</si>
  <si>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</si>
  <si>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</si>
  <si>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</si>
  <si>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</si>
  <si>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</si>
  <si>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</si>
  <si>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</si>
  <si>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</si>
  <si>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</si>
  <si>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</si>
  <si>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</si>
  <si>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</si>
  <si>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</si>
  <si>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</si>
  <si>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</si>
  <si>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</si>
  <si>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</si>
  <si>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</si>
  <si>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</si>
  <si>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</si>
  <si>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</si>
  <si>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</si>
  <si>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</si>
  <si>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</si>
  <si>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</si>
  <si>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</si>
  <si>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</si>
  <si>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</si>
  <si>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</si>
  <si>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</si>
  <si>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</si>
  <si>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</si>
  <si>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</si>
  <si>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</si>
  <si>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</si>
  <si>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</si>
  <si>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</si>
  <si>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</si>
  <si>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</si>
  <si>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</si>
  <si>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</si>
  <si>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</si>
  <si>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</si>
  <si>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</si>
  <si>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</si>
  <si>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</si>
  <si>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</si>
  <si>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</si>
  <si>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</si>
  <si>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</si>
  <si>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</si>
  <si>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</si>
  <si>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</si>
  <si>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</si>
  <si>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</si>
  <si>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</si>
  <si>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</si>
  <si>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</si>
  <si>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</si>
  <si>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</si>
  <si>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</si>
  <si>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</si>
  <si>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</si>
  <si>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</si>
  <si>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</si>
  <si>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</si>
  <si>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</si>
  <si>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</si>
  <si>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</si>
  <si>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</si>
  <si>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</si>
  <si>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</si>
  <si>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</si>
  <si>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</si>
  <si>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</si>
  <si>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</si>
  <si>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</si>
  <si>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</si>
  <si>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</si>
  <si>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</si>
  <si>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</si>
  <si>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</si>
  <si>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</si>
  <si>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</si>
  <si>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</si>
  <si>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</si>
  <si>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</si>
  <si>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</si>
  <si>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</si>
  <si>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</si>
  <si>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</si>
  <si>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</si>
  <si>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</si>
  <si>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</si>
  <si>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</si>
  <si>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</si>
  <si>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</si>
  <si>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</si>
  <si>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</si>
  <si>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</si>
  <si>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</si>
  <si>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</si>
  <si>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</si>
  <si>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</si>
  <si>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</si>
  <si>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</si>
  <si>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</si>
  <si>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</si>
  <si>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</si>
  <si>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</si>
  <si>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</si>
  <si>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</si>
  <si>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</si>
  <si>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</si>
  <si>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</si>
  <si>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</si>
  <si>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</si>
  <si>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</si>
  <si>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</si>
  <si>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</si>
  <si>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</si>
  <si>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</si>
  <si>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</si>
  <si>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</si>
  <si>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</si>
  <si>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</si>
  <si>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</si>
  <si>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</si>
  <si>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</si>
  <si>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</si>
  <si>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</si>
  <si>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</si>
  <si>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</si>
  <si>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</si>
  <si>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</si>
  <si>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</si>
  <si>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</si>
  <si>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</si>
  <si>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</si>
  <si>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</si>
  <si>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</si>
  <si>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</si>
  <si>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</si>
  <si>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</si>
  <si>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</si>
  <si>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</si>
  <si>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</si>
  <si>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</si>
  <si>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</si>
  <si>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</si>
  <si>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</si>
  <si>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</si>
  <si>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</si>
  <si>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</si>
  <si>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</si>
  <si>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</si>
  <si>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</si>
  <si>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</si>
  <si>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</si>
  <si>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</si>
  <si>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</si>
  <si>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</si>
  <si>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</si>
  <si>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</si>
  <si>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</si>
  <si>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</si>
  <si>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</si>
  <si>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</si>
  <si>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</si>
  <si>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</si>
  <si>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</si>
  <si>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</si>
  <si>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</si>
  <si>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</si>
  <si>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</si>
  <si>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</si>
  <si>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</si>
  <si>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</si>
  <si>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</si>
  <si>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</si>
  <si>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</si>
  <si>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</si>
  <si>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</si>
  <si>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</si>
  <si>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</si>
  <si>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</si>
  <si>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</si>
  <si>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</si>
  <si>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</si>
  <si>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</si>
  <si>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</si>
  <si>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</si>
  <si>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</si>
  <si>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</si>
  <si>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</si>
  <si>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</si>
  <si>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</si>
  <si>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</si>
  <si>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</si>
  <si>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</si>
  <si>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</si>
  <si>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</si>
  <si>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</si>
  <si>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</si>
  <si>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</si>
  <si>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</si>
  <si>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</si>
  <si>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</si>
  <si>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</si>
  <si>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</si>
  <si>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</si>
  <si>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</si>
  <si>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</si>
  <si>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</si>
  <si>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</si>
  <si>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</si>
  <si>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</si>
  <si>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</si>
  <si>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</si>
  <si>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</si>
  <si>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</si>
  <si>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</si>
  <si>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</si>
  <si>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</si>
  <si>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</si>
  <si>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</si>
  <si>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</si>
  <si>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</si>
  <si>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</si>
  <si>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</si>
  <si>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</si>
  <si>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</si>
  <si>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</si>
  <si>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</si>
  <si>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</si>
  <si>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</si>
  <si>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</si>
  <si>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</si>
  <si>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</si>
  <si>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</si>
  <si>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</si>
  <si>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</si>
  <si>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</si>
  <si>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</si>
  <si>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</si>
  <si>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</si>
  <si>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</si>
  <si>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</si>
  <si>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</si>
  <si>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</si>
  <si>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</si>
  <si>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</si>
  <si>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</si>
  <si>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</si>
  <si>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</si>
  <si>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</si>
  <si>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</si>
  <si>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</si>
  <si>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</si>
  <si>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</si>
  <si>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</si>
  <si>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</si>
  <si>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</si>
  <si>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</si>
  <si>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</si>
  <si>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</si>
  <si>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</si>
  <si>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</si>
  <si>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</si>
  <si>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</si>
  <si>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</si>
  <si>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</si>
  <si>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</si>
  <si>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</si>
  <si>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</si>
  <si>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</si>
  <si>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</si>
  <si>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</si>
  <si>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</si>
  <si>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</si>
  <si>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</si>
  <si>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</si>
  <si>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</si>
  <si>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</si>
  <si>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</si>
  <si>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</si>
  <si>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</si>
  <si>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</si>
  <si>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</si>
  <si>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</si>
  <si>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</si>
  <si>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</si>
  <si>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</si>
  <si>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</si>
  <si>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</si>
  <si>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</si>
  <si>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</si>
  <si>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</si>
  <si>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</si>
  <si>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</si>
  <si>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</si>
  <si>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</si>
  <si>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</si>
  <si>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</si>
  <si>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</si>
  <si>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</si>
  <si>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</si>
  <si>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</si>
  <si>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</si>
  <si>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</si>
  <si>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</si>
  <si>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</si>
  <si>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</si>
  <si>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</si>
  <si>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</si>
  <si>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</si>
  <si>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</si>
  <si>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</si>
  <si>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</si>
  <si>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</si>
  <si>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</si>
  <si>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</si>
  <si>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</si>
  <si>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</si>
  <si>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</si>
  <si>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</si>
  <si>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</si>
  <si>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</si>
  <si>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</si>
  <si>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</si>
  <si>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</si>
  <si>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</si>
  <si>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</si>
  <si>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</si>
  <si>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</si>
  <si>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</si>
  <si>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</si>
  <si>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</si>
  <si>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</si>
  <si>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</si>
  <si>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</si>
  <si>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</si>
  <si>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</si>
  <si>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</si>
  <si>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</si>
  <si>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</si>
  <si>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</si>
  <si>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</si>
  <si>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</si>
  <si>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</si>
  <si>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</si>
  <si>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</si>
  <si>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</si>
  <si>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</si>
  <si>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</si>
  <si>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</si>
  <si>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</si>
  <si>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</si>
  <si>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</si>
  <si>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</si>
  <si>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</si>
  <si>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</si>
  <si>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</si>
  <si>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</si>
  <si>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</si>
  <si>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</si>
  <si>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</si>
  <si>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</si>
  <si>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</si>
  <si>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</si>
  <si>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</si>
  <si>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</si>
  <si>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</si>
  <si>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</si>
  <si>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</si>
  <si>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</si>
  <si>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</si>
  <si>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</si>
  <si>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</si>
  <si>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</si>
  <si>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</si>
  <si>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</si>
  <si>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</si>
  <si>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</si>
  <si>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</si>
  <si>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</si>
  <si>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</si>
  <si>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</si>
  <si>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</si>
  <si>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</si>
  <si>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</si>
  <si>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</si>
  <si>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</si>
  <si>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</si>
  <si>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</si>
  <si>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</si>
  <si>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</si>
  <si>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</si>
  <si>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</si>
  <si>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</si>
  <si>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</si>
  <si>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</si>
  <si>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</si>
  <si>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</si>
  <si>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</si>
  <si>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</si>
  <si>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</si>
  <si>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</si>
  <si>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</si>
  <si>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</si>
  <si>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</si>
  <si>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</si>
  <si>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</si>
  <si>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</si>
  <si>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</si>
  <si>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</si>
  <si>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</si>
  <si>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</si>
  <si>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</si>
  <si>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</si>
  <si>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</si>
  <si>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</si>
  <si>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</si>
  <si>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</si>
  <si>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</si>
  <si>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</si>
  <si>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</si>
  <si>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</si>
  <si>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</si>
  <si>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</si>
  <si>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</si>
  <si>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</si>
  <si>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</si>
  <si>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</si>
  <si>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</si>
  <si>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</si>
  <si>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</si>
  <si>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</si>
  <si>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</si>
  <si>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</si>
  <si>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</si>
  <si>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</si>
  <si>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</si>
  <si>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</si>
  <si>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</si>
  <si>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</si>
  <si>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</si>
  <si>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</si>
  <si>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</si>
  <si>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</si>
  <si>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</si>
  <si>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</si>
  <si>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</si>
  <si>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</si>
  <si>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</si>
  <si>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</si>
  <si>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</si>
  <si>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</si>
  <si>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</si>
  <si>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</si>
  <si>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</si>
  <si>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</si>
  <si>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</si>
  <si>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</si>
  <si>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</si>
  <si>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</si>
  <si>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</si>
  <si>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</si>
  <si>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</si>
  <si>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</si>
  <si>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</si>
  <si>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</si>
  <si>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</si>
  <si>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</si>
  <si>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</si>
  <si>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</si>
  <si>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</si>
  <si>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</si>
  <si>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</si>
  <si>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</si>
  <si>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</si>
  <si>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</si>
  <si>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</si>
  <si>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</si>
  <si>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</si>
  <si>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</si>
  <si>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</si>
  <si>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</si>
  <si>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</si>
  <si>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</si>
  <si>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</si>
  <si>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</si>
  <si>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</si>
  <si>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</si>
  <si>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</si>
  <si>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</si>
  <si>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</si>
  <si>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</si>
  <si>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</si>
  <si>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</si>
  <si>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</si>
  <si>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</si>
  <si>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</si>
  <si>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</si>
  <si>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</si>
  <si>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</si>
  <si>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</si>
  <si>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</si>
  <si>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</si>
  <si>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</si>
  <si>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</si>
  <si>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</si>
  <si>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</si>
  <si>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</si>
  <si>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</si>
  <si>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</si>
  <si>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</si>
  <si>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</si>
  <si>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</si>
  <si>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</si>
  <si>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</si>
  <si>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</si>
  <si>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</si>
  <si>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</si>
  <si>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</si>
  <si>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</si>
  <si>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</si>
  <si>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</si>
  <si>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</si>
  <si>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</si>
  <si>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</si>
  <si>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</si>
  <si>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</si>
  <si>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</si>
  <si>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</si>
  <si>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</si>
  <si>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</si>
  <si>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</si>
  <si>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</si>
  <si>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</si>
  <si>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</si>
  <si>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</si>
  <si>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</si>
  <si>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</si>
  <si>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</si>
  <si>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</si>
  <si>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</si>
  <si>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</si>
  <si>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</si>
  <si>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</si>
  <si>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</si>
  <si>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</si>
  <si>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</si>
  <si>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</si>
  <si>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</si>
  <si>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</si>
  <si>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</si>
  <si>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</si>
  <si>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</si>
  <si>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</si>
  <si>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</si>
  <si>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</si>
  <si>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</si>
  <si>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</si>
  <si>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</si>
  <si>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</si>
  <si>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</si>
  <si>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</si>
  <si>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</si>
  <si>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</si>
  <si>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</si>
  <si>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</si>
  <si>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</si>
  <si>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</si>
  <si>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</si>
  <si>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</si>
  <si>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</si>
  <si>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</si>
  <si>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</si>
  <si>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</si>
  <si>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</si>
  <si>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</si>
  <si>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</si>
  <si>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</si>
  <si>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</si>
  <si>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</si>
  <si>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</si>
  <si>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</si>
  <si>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</si>
  <si>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</si>
  <si>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</si>
  <si>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</si>
  <si>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</si>
  <si>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</si>
  <si>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</si>
  <si>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</si>
  <si>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</si>
  <si>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</si>
  <si>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</si>
  <si>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</si>
  <si>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</si>
  <si>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</si>
  <si>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</si>
  <si>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</si>
  <si>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</si>
  <si>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</si>
  <si>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</si>
  <si>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</si>
  <si>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</si>
  <si>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</si>
  <si>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</si>
  <si>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</si>
  <si>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</si>
  <si>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</si>
  <si>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</si>
  <si>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</si>
  <si>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</si>
  <si>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</si>
  <si>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</si>
  <si>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</si>
  <si>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</si>
  <si>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</si>
  <si>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</si>
  <si>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</si>
  <si>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</si>
  <si>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</si>
  <si>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</si>
  <si>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</si>
  <si>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</si>
  <si>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</si>
  <si>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</si>
  <si>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</si>
  <si>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</si>
  <si>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</si>
  <si>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</si>
  <si>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</si>
  <si>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</si>
  <si>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</si>
  <si>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</si>
  <si>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</si>
  <si>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</si>
  <si>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</si>
  <si>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</si>
  <si>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</si>
  <si>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</si>
  <si>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</si>
  <si>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</si>
  <si>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</si>
  <si>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</si>
  <si>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</si>
  <si>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</si>
  <si>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</si>
  <si>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</si>
  <si>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</si>
  <si>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</si>
  <si>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</si>
  <si>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</si>
  <si>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</si>
  <si>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</si>
  <si>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</si>
  <si>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</si>
  <si>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</si>
  <si>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</si>
  <si>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</si>
  <si>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</si>
  <si>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</si>
  <si>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</si>
  <si>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</si>
  <si>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</si>
  <si>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</si>
  <si>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</si>
  <si>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</si>
  <si>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</si>
  <si>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</si>
  <si>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</si>
  <si>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</si>
  <si>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</si>
  <si>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</si>
  <si>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</si>
  <si>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</si>
  <si>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</si>
  <si>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</si>
  <si>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</si>
  <si>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</si>
  <si>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</si>
  <si>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</si>
  <si>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</si>
  <si>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</si>
  <si>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</si>
  <si>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</si>
  <si>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</si>
  <si>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</si>
  <si>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</si>
  <si>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</si>
  <si>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</si>
  <si>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</si>
  <si>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</si>
  <si>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</si>
  <si>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</si>
  <si>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</si>
  <si>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</si>
  <si>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</si>
  <si>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</si>
  <si>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</si>
  <si>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</si>
  <si>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</si>
  <si>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</si>
  <si>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</si>
  <si>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</si>
  <si>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</si>
  <si>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</si>
  <si>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</si>
  <si>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</si>
  <si>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</si>
  <si>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</si>
  <si>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</si>
  <si>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</si>
  <si>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</si>
  <si>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</si>
  <si>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</si>
  <si>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</si>
  <si>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</si>
  <si>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</si>
  <si>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</si>
  <si>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</si>
  <si>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</si>
  <si>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</si>
  <si>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</si>
  <si>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</si>
  <si>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</si>
  <si>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</si>
  <si>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</si>
  <si>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</si>
  <si>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</si>
  <si>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</si>
  <si>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</si>
  <si>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</si>
  <si>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</si>
  <si>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</si>
  <si>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</si>
  <si>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</si>
  <si>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</si>
  <si>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</si>
  <si>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</si>
  <si>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</si>
  <si>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</si>
  <si>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</si>
  <si>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</si>
  <si>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</si>
  <si>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</si>
  <si>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</si>
  <si>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</si>
  <si>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</si>
  <si>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</si>
  <si>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</si>
  <si>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</si>
  <si>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</si>
  <si>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</si>
  <si>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</si>
  <si>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</si>
  <si>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</si>
  <si>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</si>
  <si>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</si>
  <si>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</si>
  <si>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</si>
  <si>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</si>
  <si>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</si>
  <si>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</si>
  <si>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</si>
  <si>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</si>
  <si>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</si>
  <si>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</si>
  <si>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</si>
  <si>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</si>
  <si>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</si>
  <si>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</si>
  <si>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</si>
  <si>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</si>
  <si>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</si>
  <si>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</si>
  <si>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</si>
  <si>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</si>
  <si>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</si>
  <si>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</si>
  <si>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</si>
  <si>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</si>
  <si>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</si>
  <si>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</si>
  <si>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</si>
  <si>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</si>
  <si>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</si>
  <si>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</si>
  <si>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</si>
  <si>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</si>
  <si>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</si>
  <si>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</si>
  <si>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</si>
  <si>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</si>
  <si>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</si>
  <si>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</si>
  <si>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</si>
  <si>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</si>
  <si>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</si>
  <si>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</si>
  <si>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</si>
  <si>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</si>
  <si>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</si>
  <si>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</si>
  <si>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</si>
  <si>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</si>
  <si>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</si>
  <si>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</si>
  <si>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</si>
  <si>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</si>
  <si>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</si>
  <si>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</si>
  <si>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</si>
  <si>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</si>
  <si>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</si>
  <si>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</si>
  <si>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</si>
  <si>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</si>
  <si>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</si>
  <si>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</si>
  <si>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</si>
  <si>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</si>
  <si>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</si>
  <si>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</si>
  <si>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</si>
  <si>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</si>
  <si>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</si>
  <si>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</si>
  <si>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</si>
  <si>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</si>
  <si>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</si>
  <si>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</si>
  <si>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</si>
  <si>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</si>
  <si>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</si>
  <si>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</si>
  <si>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</si>
  <si>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</si>
  <si>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</si>
  <si>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</si>
  <si>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</si>
  <si>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</si>
  <si>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</si>
  <si>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</si>
  <si>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</si>
  <si>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</si>
  <si>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</si>
  <si>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</si>
  <si>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</si>
  <si>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</si>
  <si>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</si>
  <si>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</si>
  <si>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</si>
  <si>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</si>
  <si>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</si>
  <si>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</si>
  <si>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</si>
  <si>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</si>
  <si>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</si>
  <si>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</si>
  <si>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</si>
  <si>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</si>
  <si>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</si>
  <si>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</si>
  <si>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</si>
  <si>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</si>
  <si>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</si>
  <si>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</si>
  <si>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</si>
  <si>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</si>
  <si>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</si>
  <si>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</si>
  <si>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</si>
  <si>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</si>
  <si>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</si>
  <si>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</si>
  <si>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</si>
  <si>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</si>
  <si>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</si>
  <si>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</si>
  <si>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</si>
  <si>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</si>
  <si>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</si>
  <si>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</si>
  <si>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</si>
  <si>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</si>
  <si>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</si>
  <si>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</si>
  <si>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</si>
  <si>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</si>
  <si>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</si>
  <si>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</si>
  <si>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</si>
  <si>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</si>
  <si>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</si>
  <si>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</si>
  <si>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</si>
  <si>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</si>
  <si>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</si>
  <si>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</si>
  <si>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</si>
  <si>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</si>
  <si>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</si>
  <si>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</si>
  <si>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</si>
  <si>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</si>
  <si>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</si>
  <si>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</si>
  <si>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</si>
  <si>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</si>
  <si>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</si>
  <si>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</si>
  <si>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</si>
  <si>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</si>
  <si>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</si>
  <si>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</si>
  <si>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</si>
  <si>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</si>
  <si>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</si>
  <si>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</si>
  <si>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</si>
  <si>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</si>
  <si>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</si>
  <si>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</si>
  <si>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</si>
  <si>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</si>
  <si>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</si>
  <si>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</si>
  <si>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</si>
  <si>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</si>
  <si>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</si>
  <si>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</si>
  <si>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</si>
  <si>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</si>
  <si>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</si>
  <si>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</si>
  <si>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</si>
  <si>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</si>
  <si>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</si>
  <si>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</si>
  <si>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</si>
  <si>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</si>
  <si>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</si>
  <si>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</si>
  <si>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</si>
  <si>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</si>
  <si>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</si>
  <si>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</si>
  <si>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</si>
  <si>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</si>
  <si>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</si>
  <si>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</si>
  <si>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</si>
  <si>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</si>
  <si>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</si>
  <si>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</si>
  <si>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</si>
  <si>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</si>
  <si>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</si>
  <si>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</si>
  <si>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</si>
  <si>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</si>
  <si>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</si>
  <si>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</si>
  <si>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</si>
  <si>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</si>
  <si>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</si>
  <si>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</si>
  <si>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</si>
  <si>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</si>
  <si>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</si>
  <si>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</si>
  <si>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</si>
  <si>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</si>
  <si>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</si>
  <si>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</si>
  <si>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</si>
  <si>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</si>
  <si>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</si>
  <si>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</si>
  <si>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</si>
  <si>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</si>
  <si>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</si>
  <si>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</si>
  <si>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</si>
  <si>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</si>
  <si>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</si>
  <si>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</si>
  <si>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</si>
  <si>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</si>
  <si>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</si>
  <si>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</si>
  <si>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</si>
  <si>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</si>
  <si>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</si>
  <si>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</si>
  <si>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</si>
  <si>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</si>
  <si>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</si>
  <si>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</si>
  <si>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</si>
  <si>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</si>
  <si>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</si>
  <si>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</si>
  <si>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</si>
  <si>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</si>
  <si>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</si>
  <si>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</si>
  <si>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</si>
  <si>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</si>
  <si>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</si>
  <si>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</si>
  <si>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</si>
  <si>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</si>
  <si>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</si>
  <si>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</si>
  <si>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</si>
  <si>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</si>
  <si>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</si>
  <si>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</si>
  <si>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</si>
  <si>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</si>
  <si>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</si>
  <si>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</si>
  <si>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</si>
  <si>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</si>
  <si>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</si>
  <si>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</si>
  <si>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</si>
  <si>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</si>
  <si>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</si>
  <si>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</si>
  <si>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</si>
  <si>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</si>
  <si>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</si>
  <si>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</si>
  <si>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</si>
  <si>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</si>
  <si>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</si>
  <si>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</si>
  <si>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</si>
  <si>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</si>
  <si>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</si>
  <si>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</si>
  <si>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</si>
  <si>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</si>
  <si>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</si>
  <si>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</si>
  <si>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</si>
  <si>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</si>
  <si>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</si>
  <si>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</si>
  <si>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</si>
  <si>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</si>
  <si>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</si>
  <si>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</si>
  <si>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</si>
  <si>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</si>
  <si>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</si>
  <si>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</si>
  <si>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</si>
  <si>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</si>
  <si>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</si>
  <si>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</si>
  <si>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</si>
  <si>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</si>
  <si>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</si>
  <si>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</si>
  <si>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</si>
  <si>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</si>
  <si>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</si>
  <si>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</si>
  <si>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</si>
  <si>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</si>
  <si>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</si>
  <si>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</si>
  <si>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</si>
  <si>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</si>
  <si>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</si>
  <si>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</si>
  <si>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</si>
  <si>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</si>
  <si>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</si>
  <si>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</si>
  <si>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</si>
  <si>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</si>
  <si>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</si>
  <si>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</si>
  <si>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</si>
  <si>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</si>
  <si>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</si>
  <si>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</si>
  <si>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</si>
  <si>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</si>
  <si>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</si>
  <si>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</si>
  <si>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</si>
  <si>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</si>
  <si>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</si>
  <si>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</si>
  <si>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</si>
  <si>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</si>
  <si>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</si>
  <si>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</si>
  <si>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</si>
  <si>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</si>
  <si>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</si>
  <si>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</si>
  <si>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</si>
  <si>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</si>
  <si>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</si>
  <si>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</si>
  <si>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</si>
  <si>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</si>
  <si>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</si>
  <si>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</si>
  <si>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</si>
  <si>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</si>
  <si>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</si>
  <si>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</si>
  <si>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</si>
  <si>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</si>
  <si>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</si>
  <si>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</si>
  <si>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</si>
  <si>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</si>
  <si>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</si>
  <si>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</si>
  <si>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</si>
  <si>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</si>
  <si>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</si>
  <si>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</si>
  <si>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</si>
  <si>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</si>
  <si>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</si>
  <si>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</si>
  <si>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</si>
  <si>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</si>
  <si>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</si>
  <si>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</si>
  <si>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</si>
  <si>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</si>
  <si>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</si>
  <si>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</si>
  <si>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</si>
  <si>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</si>
  <si>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</si>
  <si>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</si>
  <si>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</si>
  <si>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</si>
  <si>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</si>
  <si>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</si>
  <si>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</si>
  <si>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</si>
  <si>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</si>
  <si>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</si>
  <si>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</si>
  <si>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</si>
  <si>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</si>
  <si>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</si>
  <si>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</si>
  <si>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</si>
  <si>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</si>
  <si>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</si>
  <si>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</si>
  <si>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</si>
  <si>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</si>
  <si>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</si>
  <si>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</si>
  <si>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</si>
  <si>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</si>
  <si>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</si>
  <si>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</si>
  <si>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</si>
  <si>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</si>
  <si>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</si>
  <si>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</si>
  <si>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</si>
  <si>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</si>
  <si>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</si>
  <si>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</si>
  <si>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</si>
  <si>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</si>
  <si>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</si>
  <si>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</si>
  <si>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</si>
  <si>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</si>
  <si>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</si>
  <si>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</si>
  <si>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</si>
  <si>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</si>
  <si>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</si>
  <si>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</si>
  <si>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</si>
  <si>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</si>
  <si>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</si>
  <si>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</si>
  <si>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</si>
  <si>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</si>
  <si>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</si>
  <si>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</si>
  <si>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</si>
  <si>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</si>
  <si>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</si>
  <si>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</si>
  <si>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</si>
  <si>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</si>
  <si>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</si>
  <si>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</si>
  <si>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</si>
  <si>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</si>
  <si>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</si>
  <si>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</si>
  <si>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</si>
  <si>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</si>
  <si>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</si>
  <si>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</si>
  <si>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</si>
  <si>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</si>
  <si>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</si>
  <si>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</si>
  <si>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</si>
  <si>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</si>
  <si>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</si>
  <si>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</si>
  <si>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</si>
  <si>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</si>
  <si>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</si>
  <si>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</si>
  <si>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</si>
  <si>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</si>
  <si>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</si>
  <si>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</si>
  <si>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</si>
  <si>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</si>
  <si>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</si>
  <si>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</si>
  <si>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</si>
  <si>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</si>
  <si>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</si>
  <si>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</si>
  <si>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</si>
  <si>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</si>
  <si>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</si>
  <si>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</si>
  <si>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</si>
  <si>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</si>
  <si>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</si>
  <si>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</si>
  <si>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</si>
  <si>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</si>
  <si>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</si>
  <si>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</si>
  <si>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</si>
  <si>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</si>
  <si>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</si>
  <si>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</si>
  <si>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</si>
  <si>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</si>
  <si>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</si>
  <si>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</si>
  <si>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</si>
  <si>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</si>
  <si>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</si>
  <si>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</si>
  <si>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</si>
  <si>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</si>
  <si>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</si>
  <si>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</si>
  <si>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</si>
  <si>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</si>
  <si>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</si>
  <si>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</si>
  <si>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</si>
  <si>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</si>
  <si>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</si>
  <si>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</si>
  <si>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</si>
  <si>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</si>
  <si>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</si>
  <si>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</si>
  <si>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</si>
  <si>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</si>
  <si>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</si>
  <si>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</si>
  <si>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</si>
  <si>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</si>
  <si>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</si>
  <si>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</si>
  <si>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</si>
  <si>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</si>
  <si>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</si>
  <si>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</si>
  <si>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</si>
  <si>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</si>
  <si>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</si>
  <si>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</si>
  <si>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</si>
  <si>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</si>
  <si>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</si>
  <si>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</si>
  <si>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</si>
  <si>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</si>
  <si>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</si>
  <si>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</si>
  <si>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</si>
  <si>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</si>
  <si>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</si>
  <si>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</si>
  <si>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</si>
  <si>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</si>
  <si>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</si>
  <si>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</si>
  <si>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</si>
  <si>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</si>
  <si>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</si>
  <si>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</si>
  <si>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</si>
  <si>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</si>
  <si>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</si>
  <si>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</si>
  <si>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</si>
  <si>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</si>
  <si>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</si>
  <si>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</si>
  <si>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</si>
  <si>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</si>
  <si>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</si>
  <si>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</si>
  <si>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</si>
  <si>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</si>
  <si>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</si>
  <si>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</si>
  <si>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</si>
  <si>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</si>
  <si>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</si>
  <si>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</si>
  <si>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</si>
  <si>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</si>
  <si>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</si>
  <si>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</si>
  <si>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</si>
  <si>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</si>
  <si>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</si>
  <si>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</si>
  <si>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</si>
  <si>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</si>
  <si>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</si>
  <si>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</si>
  <si>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</si>
  <si>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</si>
  <si>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</si>
  <si>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</si>
  <si>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</si>
  <si>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</si>
  <si>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</si>
  <si>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</si>
  <si>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</si>
  <si>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</si>
  <si>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</si>
  <si>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</si>
  <si>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</si>
  <si>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</si>
  <si>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</si>
  <si>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</si>
  <si>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</si>
  <si>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</si>
  <si>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</si>
  <si>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</si>
  <si>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</si>
  <si>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</si>
  <si>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</si>
  <si>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</si>
  <si>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</si>
  <si>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</si>
  <si>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</si>
  <si>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</si>
  <si>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</si>
  <si>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</si>
  <si>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</si>
  <si>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</si>
  <si>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</si>
  <si>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</si>
  <si>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</si>
  <si>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</si>
  <si>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</si>
  <si>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</si>
  <si>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</si>
  <si>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</si>
  <si>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</si>
  <si>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</si>
  <si>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</si>
  <si>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</si>
  <si>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</si>
  <si>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</si>
  <si>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</si>
  <si>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</si>
  <si>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</si>
  <si>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</si>
  <si>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</si>
  <si>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</si>
  <si>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</si>
  <si>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</si>
  <si>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</si>
  <si>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</si>
  <si>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</si>
  <si>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</si>
  <si>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</si>
  <si>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</si>
  <si>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</si>
  <si>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</si>
  <si>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</si>
  <si>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</si>
  <si>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</si>
  <si>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</si>
  <si>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</si>
  <si>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</si>
  <si>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</si>
  <si>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</si>
  <si>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</si>
  <si>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</si>
  <si>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</si>
  <si>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</si>
  <si>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</si>
  <si>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</si>
  <si>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</si>
  <si>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</si>
  <si>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</si>
  <si>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</si>
  <si>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</si>
  <si>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</si>
  <si>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</si>
  <si>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</si>
  <si>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</si>
  <si>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</si>
  <si>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</si>
  <si>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</si>
  <si>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</si>
  <si>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</si>
  <si>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</si>
  <si>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</si>
  <si>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</si>
  <si>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</si>
  <si>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</si>
  <si>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</si>
  <si>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</si>
  <si>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</si>
  <si>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</si>
  <si>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</si>
  <si>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</si>
  <si>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</si>
  <si>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</si>
  <si>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</si>
  <si>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</si>
  <si>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</si>
  <si>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</si>
  <si>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</si>
  <si>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</si>
  <si>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</si>
  <si>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</si>
  <si>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</si>
  <si>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</si>
  <si>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</si>
  <si>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</si>
  <si>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</si>
  <si>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</si>
  <si>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</si>
  <si>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</si>
  <si>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</si>
  <si>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</si>
  <si>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</si>
  <si>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</si>
  <si>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</si>
  <si>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</si>
  <si>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</si>
  <si>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</si>
  <si>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</si>
  <si>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</si>
  <si>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</si>
  <si>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</si>
  <si>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</si>
  <si>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</si>
  <si>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</si>
  <si>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</si>
  <si>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</si>
  <si>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</si>
  <si>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</si>
  <si>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</si>
  <si>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</si>
  <si>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</si>
  <si>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</si>
  <si>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</si>
  <si>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</si>
  <si>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</si>
  <si>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</si>
  <si>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</si>
  <si>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</si>
  <si>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</si>
  <si>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</si>
  <si>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</si>
  <si>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</si>
  <si>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</si>
  <si>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</si>
  <si>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</si>
  <si>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</si>
  <si>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</si>
  <si>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</si>
  <si>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</si>
  <si>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</si>
  <si>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</si>
  <si>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</si>
  <si>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</si>
  <si>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</si>
  <si>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</si>
  <si>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</si>
  <si>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</si>
  <si>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</si>
  <si>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</si>
  <si>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</si>
  <si>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</si>
  <si>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</si>
  <si>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</si>
  <si>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</si>
  <si>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</si>
  <si>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</si>
  <si>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</si>
  <si>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</si>
  <si>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</si>
  <si>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</si>
  <si>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</si>
  <si>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</si>
  <si>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</si>
  <si>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</si>
  <si>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</si>
  <si>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</si>
  <si>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</si>
  <si>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</si>
  <si>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</si>
  <si>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</si>
  <si>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</si>
  <si>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</si>
  <si>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</si>
  <si>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</si>
  <si>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</si>
  <si>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</si>
  <si>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</si>
  <si>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</si>
  <si>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</si>
  <si>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</si>
  <si>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</si>
  <si>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</si>
  <si>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</si>
  <si>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</si>
  <si>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</si>
  <si>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</si>
  <si>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</si>
  <si>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</si>
  <si>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</si>
  <si>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</si>
  <si>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</si>
  <si>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</si>
  <si>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</si>
  <si>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</si>
  <si>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</si>
  <si>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</si>
  <si>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</si>
  <si>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</si>
  <si>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</si>
  <si>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</si>
  <si>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</si>
  <si>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</si>
  <si>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</si>
  <si>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</si>
  <si>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</si>
  <si>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</si>
  <si>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</si>
  <si>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</si>
  <si>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</si>
  <si>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</si>
  <si>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</si>
  <si>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</si>
  <si>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</si>
  <si>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</si>
  <si>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</si>
  <si>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</si>
  <si>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</si>
  <si>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</si>
  <si>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</si>
  <si>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</si>
  <si>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</si>
  <si>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</si>
  <si>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</si>
  <si>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</si>
  <si>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</si>
  <si>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</si>
  <si>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</si>
  <si>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</si>
  <si>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</si>
  <si>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</si>
  <si>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</si>
  <si>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</si>
  <si>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</si>
  <si>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</si>
  <si>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</si>
  <si>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</si>
  <si>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</si>
  <si>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</si>
  <si>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</si>
  <si>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</si>
  <si>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</si>
  <si>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</si>
  <si>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</si>
  <si>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</si>
  <si>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</si>
  <si>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</si>
  <si>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</si>
  <si>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</si>
  <si>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</si>
  <si>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</si>
  <si>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</si>
  <si>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</si>
  <si>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</si>
  <si>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</si>
  <si>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</si>
  <si>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</si>
  <si>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</si>
  <si>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</si>
  <si>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</si>
  <si>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</si>
  <si>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</si>
  <si>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</si>
  <si>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</si>
  <si>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</si>
  <si>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</si>
  <si>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</si>
  <si>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</si>
  <si>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</si>
  <si>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</si>
  <si>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</si>
  <si>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</si>
  <si>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</si>
  <si>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</si>
  <si>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</si>
  <si>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</si>
  <si>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</si>
  <si>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</si>
  <si>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</si>
  <si>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</si>
  <si>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</si>
  <si>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</si>
  <si>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</si>
  <si>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</si>
  <si>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</si>
  <si>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</si>
  <si>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</si>
  <si>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</si>
  <si>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</si>
  <si>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</si>
  <si>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</si>
  <si>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</si>
  <si>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</si>
  <si>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</si>
  <si>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</si>
  <si>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</si>
  <si>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</si>
  <si>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</si>
  <si>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</si>
  <si>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</si>
  <si>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</si>
  <si>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</si>
  <si>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</si>
  <si>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</si>
  <si>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</si>
  <si>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</si>
  <si>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</si>
  <si>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</si>
  <si>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</si>
  <si>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</si>
  <si>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</si>
  <si>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</si>
  <si>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</si>
  <si>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</si>
  <si>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</si>
  <si>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</si>
  <si>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</si>
  <si>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</si>
  <si>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</si>
  <si>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</si>
  <si>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</si>
  <si>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</si>
  <si>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</si>
  <si>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</si>
  <si>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</si>
  <si>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</si>
  <si>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</si>
  <si>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</si>
  <si>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</si>
  <si>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</si>
  <si>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</si>
  <si>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</si>
  <si>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</si>
  <si>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</si>
  <si>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</si>
  <si>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</si>
  <si>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</si>
  <si>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</si>
  <si>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</si>
  <si>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</si>
  <si>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</si>
  <si>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</si>
  <si>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</si>
  <si>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</si>
  <si>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</si>
  <si>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</si>
  <si>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</si>
  <si>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</si>
  <si>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</si>
  <si>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</si>
  <si>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</si>
  <si>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</si>
  <si>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</si>
  <si>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</si>
  <si>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</si>
  <si>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</si>
  <si>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</si>
  <si>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</si>
  <si>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</si>
  <si>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</si>
  <si>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</si>
  <si>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</si>
  <si>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</si>
  <si>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</si>
  <si>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</si>
  <si>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</si>
  <si>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</si>
  <si>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</si>
  <si>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</si>
  <si>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</si>
  <si>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</si>
  <si>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</si>
  <si>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</si>
  <si>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</si>
  <si>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</si>
  <si>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</si>
  <si>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</si>
  <si>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</si>
  <si>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</si>
  <si>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</si>
  <si>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</si>
  <si>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</si>
  <si>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</si>
  <si>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</si>
  <si>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</si>
  <si>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</si>
  <si>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</si>
  <si>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</si>
  <si>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</si>
  <si>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</si>
  <si>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</si>
  <si>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</si>
  <si>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</si>
  <si>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</si>
  <si>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</si>
  <si>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</si>
  <si>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</si>
  <si>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</si>
  <si>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</si>
  <si>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</si>
  <si>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</si>
  <si>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</si>
  <si>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</si>
  <si>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</si>
  <si>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</si>
  <si>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</si>
  <si>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</si>
  <si>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</si>
  <si>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</si>
  <si>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</si>
  <si>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</si>
  <si>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</si>
  <si>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</si>
  <si>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</si>
  <si>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</si>
  <si>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</si>
  <si>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</si>
  <si>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</si>
  <si>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</si>
  <si>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</si>
  <si>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</si>
  <si>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</si>
  <si>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</si>
  <si>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</si>
  <si>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</si>
  <si>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</si>
  <si>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</si>
  <si>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</si>
  <si>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</si>
  <si>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</si>
  <si>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</si>
  <si>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</si>
  <si>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</si>
  <si>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</si>
  <si>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</si>
  <si>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</si>
  <si>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</si>
  <si>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</si>
  <si>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</si>
  <si>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</si>
  <si>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</si>
  <si>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</si>
  <si>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</si>
  <si>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</si>
  <si>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</si>
  <si>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</si>
  <si>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</si>
  <si>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</si>
  <si>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</si>
  <si>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</si>
  <si>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</si>
  <si>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</si>
  <si>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</si>
  <si>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</si>
  <si>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</si>
  <si>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</si>
  <si>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</si>
  <si>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</si>
  <si>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</si>
  <si>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</si>
  <si>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</si>
  <si>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</si>
  <si>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</si>
  <si>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</si>
  <si>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</si>
  <si>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</si>
  <si>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</si>
  <si>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</si>
  <si>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</si>
  <si>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</si>
  <si>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</si>
  <si>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</si>
  <si>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</si>
  <si>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</si>
  <si>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</si>
  <si>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</si>
  <si>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</si>
  <si>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</si>
  <si>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</si>
  <si>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</si>
  <si>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</si>
  <si>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</si>
  <si>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</si>
  <si>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</si>
  <si>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</si>
  <si>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</si>
  <si>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</si>
  <si>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</si>
  <si>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</si>
  <si>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</si>
  <si>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</si>
  <si>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</si>
  <si>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</si>
  <si>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</si>
  <si>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</si>
  <si>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</si>
  <si>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</si>
  <si>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</si>
  <si>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</si>
  <si>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</si>
  <si>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</si>
  <si>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</si>
  <si>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</si>
  <si>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</si>
  <si>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</si>
  <si>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</si>
  <si>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</si>
  <si>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</si>
  <si>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</si>
  <si>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</si>
  <si>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</si>
  <si>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</si>
  <si>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</si>
  <si>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</si>
  <si>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</si>
  <si>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</si>
  <si>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</si>
  <si>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</si>
  <si>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</si>
  <si>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</si>
  <si>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</si>
  <si>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</si>
  <si>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</si>
  <si>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</si>
  <si>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</si>
  <si>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</si>
  <si>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</si>
  <si>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</si>
  <si>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</si>
  <si>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</si>
  <si>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</si>
  <si>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</si>
  <si>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</si>
  <si>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</si>
  <si>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</si>
  <si>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</si>
  <si>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</si>
  <si>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</si>
  <si>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</si>
  <si>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</si>
  <si>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</si>
  <si>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</si>
  <si>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</si>
  <si>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</si>
  <si>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</si>
  <si>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</si>
  <si>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</si>
  <si>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</si>
  <si>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</si>
  <si>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</si>
  <si>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</si>
  <si>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</si>
  <si>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</si>
  <si>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</si>
  <si>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</si>
  <si>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</si>
  <si>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</si>
  <si>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</si>
  <si>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</si>
  <si>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</si>
  <si>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</si>
  <si>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</si>
  <si>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</si>
  <si>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</si>
  <si>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</si>
  <si>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</si>
  <si>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</si>
  <si>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</si>
  <si>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</si>
  <si>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</si>
  <si>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</si>
  <si>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</si>
  <si>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</si>
  <si>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</si>
  <si>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</si>
  <si>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</si>
  <si>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</si>
  <si>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</si>
  <si>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</si>
  <si>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</si>
  <si>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</si>
  <si>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</si>
  <si>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</si>
  <si>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</si>
  <si>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</si>
  <si>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</si>
  <si>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</si>
  <si>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</si>
  <si>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</si>
  <si>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</si>
  <si>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</si>
  <si>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</si>
  <si>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</si>
  <si>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</si>
  <si>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</si>
  <si>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</si>
  <si>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</si>
  <si>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</si>
  <si>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</si>
  <si>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</si>
  <si>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</si>
  <si>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</si>
  <si>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</si>
  <si>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</si>
  <si>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</si>
  <si>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</si>
  <si>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</si>
  <si>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</si>
  <si>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</si>
  <si>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</si>
  <si>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</si>
  <si>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</si>
  <si>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</si>
  <si>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</si>
  <si>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</si>
  <si>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</si>
  <si>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</si>
  <si>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</si>
  <si>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</si>
  <si>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</si>
  <si>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</si>
  <si>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</si>
  <si>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</si>
  <si>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</si>
  <si>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</si>
  <si>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</si>
  <si>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</si>
  <si>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</si>
  <si>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</si>
  <si>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</si>
  <si>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</si>
  <si>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</si>
  <si>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</si>
  <si>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</si>
  <si>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</si>
  <si>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</si>
  <si>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</si>
  <si>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</si>
  <si>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</si>
  <si>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</si>
  <si>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</si>
  <si>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</si>
  <si>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</si>
  <si>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</si>
  <si>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</si>
  <si>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</si>
  <si>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</si>
  <si>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</si>
  <si>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</si>
  <si>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</si>
  <si>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</si>
  <si>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</si>
  <si>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</si>
  <si>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</si>
  <si>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</si>
  <si>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</si>
  <si>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</si>
  <si>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</si>
  <si>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</si>
  <si>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</si>
  <si>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</si>
  <si>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</si>
  <si>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</si>
  <si>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</si>
  <si>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</si>
  <si>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</si>
  <si>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</si>
  <si>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</si>
  <si>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</si>
  <si>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</si>
  <si>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</si>
  <si>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</si>
  <si>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</si>
  <si>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</si>
  <si>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</si>
  <si>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</si>
  <si>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</si>
  <si>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</si>
  <si>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</si>
  <si>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</si>
  <si>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</si>
  <si>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</si>
  <si>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</si>
  <si>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</si>
  <si>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</si>
  <si>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</si>
  <si>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</si>
  <si>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</si>
  <si>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</si>
  <si>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</si>
  <si>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</si>
  <si>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</si>
  <si>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</si>
  <si>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</si>
  <si>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</si>
  <si>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</si>
  <si>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</si>
  <si>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</si>
  <si>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</si>
  <si>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</si>
  <si>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</si>
  <si>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</si>
  <si>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</si>
  <si>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</si>
  <si>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</si>
  <si>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</si>
  <si>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</si>
  <si>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</si>
  <si>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</si>
  <si>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</si>
  <si>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</si>
  <si>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</si>
  <si>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</si>
  <si>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</si>
  <si>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</si>
  <si>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</si>
  <si>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</si>
  <si>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</si>
  <si>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</si>
  <si>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</si>
  <si>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</si>
  <si>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</si>
  <si>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</si>
  <si>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</si>
  <si>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</si>
  <si>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</si>
  <si>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</si>
  <si>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</si>
  <si>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</si>
  <si>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</si>
  <si>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</si>
  <si>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</si>
  <si>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</si>
  <si>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</si>
  <si>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</si>
  <si>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</si>
  <si>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</si>
  <si>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</si>
  <si>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</si>
  <si>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</si>
  <si>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</si>
  <si>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</si>
  <si>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</si>
  <si>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</si>
  <si>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</si>
  <si>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</si>
  <si>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</si>
  <si>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</si>
  <si>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</si>
  <si>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</si>
  <si>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</si>
  <si>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</si>
  <si>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</si>
  <si>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</si>
  <si>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</si>
  <si>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</si>
  <si>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</si>
  <si>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</si>
  <si>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</si>
  <si>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</si>
  <si>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</si>
  <si>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</si>
  <si>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</si>
  <si>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</si>
  <si>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</si>
  <si>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</si>
  <si>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</si>
  <si>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</si>
  <si>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</si>
  <si>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</si>
  <si>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</si>
  <si>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</si>
  <si>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</si>
  <si>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</si>
  <si>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</si>
  <si>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</si>
  <si>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</si>
  <si>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</si>
  <si>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</si>
  <si>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</si>
  <si>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</si>
  <si>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</si>
  <si>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</si>
  <si>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</si>
  <si>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</si>
  <si>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</si>
  <si>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</si>
  <si>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</si>
  <si>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</si>
  <si>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</si>
  <si>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</si>
  <si>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</si>
  <si>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</si>
  <si>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</si>
  <si>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</si>
  <si>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</si>
  <si>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</si>
  <si>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</si>
  <si>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</si>
  <si>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</si>
  <si>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</si>
  <si>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</si>
  <si>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</si>
  <si>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</si>
  <si>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</si>
  <si>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</si>
  <si>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</si>
  <si>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</si>
  <si>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</si>
  <si>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</si>
  <si>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</si>
  <si>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</si>
  <si>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</si>
  <si>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</si>
  <si>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</si>
  <si>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</si>
  <si>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</si>
  <si>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</si>
  <si>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</si>
  <si>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</si>
  <si>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</si>
  <si>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</si>
  <si>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</si>
  <si>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</si>
  <si>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</si>
  <si>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</si>
  <si>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</si>
  <si>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</si>
  <si>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</si>
  <si>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</si>
  <si>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</si>
  <si>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</si>
  <si>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</si>
  <si>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</si>
  <si>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</si>
  <si>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</si>
  <si>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</si>
  <si>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</si>
  <si>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</si>
  <si>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</si>
  <si>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</si>
  <si>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</si>
  <si>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</si>
  <si>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</si>
  <si>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</si>
  <si>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</si>
  <si>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</si>
  <si>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</si>
  <si>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</si>
  <si>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</si>
  <si>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</si>
  <si>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</si>
  <si>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</si>
  <si>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</si>
  <si>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</si>
  <si>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</si>
  <si>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</si>
  <si>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</si>
  <si>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</si>
  <si>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</si>
  <si>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</si>
  <si>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</si>
  <si>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</si>
  <si>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</si>
  <si>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</si>
  <si>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</si>
  <si>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</si>
  <si>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</si>
  <si>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</si>
  <si>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</si>
  <si>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</si>
  <si>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</si>
  <si>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</si>
  <si>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</si>
  <si>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</si>
  <si>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</si>
  <si>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</si>
  <si>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</si>
  <si>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</si>
  <si>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</si>
  <si>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</si>
  <si>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</si>
  <si>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</si>
  <si>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</si>
  <si>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</si>
  <si>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</si>
  <si>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</si>
  <si>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</si>
  <si>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</si>
  <si>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</si>
  <si>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</si>
  <si>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</si>
  <si>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</si>
  <si>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</si>
  <si>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</si>
  <si>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</si>
  <si>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</si>
  <si>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</si>
  <si>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</si>
  <si>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</si>
  <si>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</si>
  <si>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</si>
  <si>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</si>
  <si>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</si>
  <si>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</si>
  <si>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</si>
  <si>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</si>
  <si>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</si>
  <si>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</si>
  <si>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</si>
  <si>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</si>
  <si>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</si>
  <si>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</si>
  <si>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</si>
  <si>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</si>
  <si>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</si>
  <si>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</si>
  <si>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</si>
  <si>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</si>
  <si>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</si>
  <si>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</si>
  <si>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</si>
  <si>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</si>
  <si>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</si>
  <si>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</si>
  <si>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</si>
  <si>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</si>
  <si>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</si>
  <si>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</si>
  <si>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</si>
  <si>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</si>
  <si>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</si>
  <si>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</si>
  <si>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</si>
  <si>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</si>
  <si>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</si>
  <si>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</si>
  <si>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</si>
  <si>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</si>
  <si>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</si>
  <si>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</si>
  <si>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</si>
  <si>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</si>
  <si>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</si>
  <si>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</si>
  <si>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</si>
  <si>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</si>
  <si>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</si>
  <si>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</si>
  <si>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</si>
  <si>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</si>
  <si>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</si>
  <si>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</si>
  <si>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</si>
  <si>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</si>
  <si>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</si>
  <si>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</si>
  <si>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</si>
  <si>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</si>
  <si>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</si>
  <si>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</si>
  <si>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</si>
  <si>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</si>
  <si>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</si>
  <si>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</si>
  <si>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</si>
  <si>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</si>
  <si>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</si>
  <si>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</si>
  <si>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</si>
  <si>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</si>
  <si>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</si>
  <si>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</si>
  <si>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</si>
  <si>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</si>
  <si>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</si>
  <si>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</si>
  <si>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</si>
  <si>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</si>
  <si>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</si>
  <si>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</si>
  <si>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</si>
  <si>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</si>
  <si>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</si>
  <si>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</si>
  <si>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</si>
  <si>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</si>
  <si>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</si>
  <si>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</si>
  <si>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</si>
  <si>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</si>
  <si>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</si>
  <si>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</si>
  <si>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</si>
  <si>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</si>
  <si>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</si>
  <si>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</si>
  <si>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</si>
  <si>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</si>
  <si>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</si>
  <si>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</si>
  <si>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</si>
  <si>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</si>
  <si>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</si>
  <si>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</si>
  <si>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</si>
  <si>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</si>
  <si>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</si>
  <si>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</si>
  <si>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</si>
  <si>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</si>
  <si>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</si>
  <si>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</si>
  <si>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</si>
  <si>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</si>
  <si>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</si>
  <si>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</si>
  <si>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</si>
  <si>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</si>
  <si>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</si>
  <si>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</si>
  <si>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</si>
  <si>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</si>
  <si>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</si>
  <si>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</si>
  <si>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</si>
  <si>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</si>
  <si>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</si>
  <si>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</si>
  <si>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</si>
  <si>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</si>
  <si>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</si>
  <si>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</si>
  <si>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</si>
  <si>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</si>
  <si>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</si>
  <si>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</si>
  <si>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</si>
  <si>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</si>
  <si>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</si>
  <si>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</si>
  <si>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</si>
  <si>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</si>
  <si>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</si>
  <si>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</si>
  <si>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</si>
  <si>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</si>
  <si>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</si>
  <si>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</si>
  <si>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</si>
  <si>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</si>
  <si>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</si>
  <si>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</si>
  <si>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</si>
  <si>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</si>
  <si>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</si>
  <si>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</si>
  <si>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</si>
  <si>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</si>
  <si>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</si>
  <si>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</si>
  <si>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</si>
  <si>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</si>
  <si>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</si>
  <si>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</si>
  <si>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</si>
  <si>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</si>
  <si>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</si>
  <si>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</si>
  <si>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</si>
  <si>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</si>
  <si>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</si>
  <si>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</si>
  <si>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</si>
  <si>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</si>
  <si>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</si>
  <si>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</si>
  <si>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</si>
  <si>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</si>
  <si>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</si>
  <si>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</si>
  <si>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</si>
  <si>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</si>
  <si>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</si>
  <si>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</si>
  <si>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</si>
  <si>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</si>
  <si>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</si>
  <si>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</si>
  <si>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</si>
  <si>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</si>
  <si>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</si>
  <si>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</si>
  <si>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</si>
  <si>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</si>
  <si>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</si>
  <si>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</si>
  <si>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</si>
  <si>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</si>
  <si>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</si>
  <si>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</si>
  <si>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</si>
  <si>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</si>
  <si>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</si>
  <si>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</si>
  <si>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</si>
  <si>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</si>
  <si>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</si>
  <si>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</si>
  <si>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</si>
  <si>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</si>
  <si>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</si>
  <si>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</si>
  <si>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</si>
  <si>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</si>
  <si>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</si>
  <si>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</si>
  <si>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</si>
  <si>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</si>
  <si>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</si>
  <si>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</si>
  <si>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</si>
  <si>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</si>
  <si>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</si>
  <si>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</si>
  <si>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</si>
  <si>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</si>
  <si>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</si>
  <si>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</si>
  <si>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</si>
  <si>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</si>
  <si>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</si>
  <si>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</si>
  <si>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</si>
  <si>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</si>
  <si>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</si>
  <si>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</si>
  <si>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</si>
  <si>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</si>
  <si>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</si>
  <si>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</si>
  <si>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</si>
  <si>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</si>
  <si>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</si>
  <si>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</si>
  <si>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</si>
  <si>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</si>
  <si>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</si>
  <si>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</si>
  <si>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</si>
  <si>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</si>
  <si>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</si>
  <si>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</si>
  <si>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</si>
  <si>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</si>
  <si>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</si>
  <si>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</si>
  <si>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</si>
  <si>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</si>
  <si>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</si>
  <si>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</si>
  <si>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</si>
  <si>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</si>
  <si>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</si>
  <si>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</si>
  <si>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</si>
  <si>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</si>
  <si>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</si>
  <si>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</si>
  <si>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</si>
  <si>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</si>
  <si>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</si>
  <si>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</si>
  <si>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</si>
  <si>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</si>
  <si>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</si>
  <si>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</si>
  <si>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</si>
  <si>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</si>
  <si>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</si>
  <si>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</si>
  <si>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</si>
  <si>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</si>
  <si>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</si>
  <si>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</si>
  <si>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</si>
  <si>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</si>
  <si>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</si>
  <si>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</si>
  <si>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</si>
  <si>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</si>
  <si>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</si>
  <si>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</si>
  <si>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</si>
  <si>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</si>
  <si>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</si>
  <si>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</si>
  <si>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</si>
  <si>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</si>
  <si>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</si>
  <si>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</si>
  <si>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</si>
  <si>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</si>
  <si>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</si>
  <si>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</si>
  <si>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</si>
  <si>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</si>
  <si>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</si>
  <si>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</si>
  <si>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</si>
  <si>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</si>
  <si>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</si>
  <si>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</si>
  <si>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</si>
  <si>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</si>
  <si>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</si>
  <si>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</si>
  <si>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</si>
  <si>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</si>
  <si>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</si>
  <si>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</si>
  <si>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</si>
  <si>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</si>
  <si>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</si>
  <si>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</si>
  <si>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</si>
  <si>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</si>
  <si>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</si>
  <si>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</si>
  <si>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</si>
  <si>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</si>
  <si>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</si>
  <si>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</si>
  <si>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</si>
  <si>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</si>
  <si>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</si>
  <si>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</si>
  <si>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</si>
  <si>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</si>
  <si>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</si>
  <si>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</si>
  <si>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</si>
  <si>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</si>
  <si>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</si>
  <si>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</si>
  <si>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</si>
  <si>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</si>
  <si>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</si>
  <si>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</si>
  <si>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</si>
  <si>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</si>
  <si>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</si>
  <si>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</si>
  <si>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</si>
  <si>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</si>
  <si>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</si>
  <si>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</si>
  <si>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</si>
  <si>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</si>
  <si>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</si>
  <si>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</si>
  <si>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</si>
  <si>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</si>
  <si>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</si>
  <si>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</si>
  <si>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</si>
  <si>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</si>
  <si>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</si>
  <si>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</si>
  <si>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</si>
  <si>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</si>
  <si>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</si>
  <si>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</si>
  <si>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</si>
  <si>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</si>
  <si>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</si>
  <si>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</si>
  <si>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</si>
  <si>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</si>
  <si>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</si>
  <si>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</si>
  <si>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</si>
  <si>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</si>
  <si>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</si>
  <si>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</si>
  <si>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</si>
  <si>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</si>
  <si>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</si>
  <si>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</si>
  <si>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</si>
  <si>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</si>
  <si>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</si>
  <si>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</si>
  <si>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</si>
  <si>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</si>
  <si>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</si>
  <si>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</si>
  <si>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</si>
  <si>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</si>
  <si>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</si>
  <si>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</si>
  <si>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</si>
  <si>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</si>
  <si>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</si>
  <si>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</si>
  <si>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</si>
  <si>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</si>
  <si>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</si>
  <si>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</si>
  <si>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</si>
  <si>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</si>
  <si>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</si>
  <si>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</si>
  <si>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</si>
  <si>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</si>
  <si>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</si>
  <si>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</si>
  <si>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</si>
  <si>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</si>
  <si>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</si>
  <si>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</si>
  <si>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</si>
  <si>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</si>
  <si>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</si>
  <si>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</si>
  <si>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</si>
  <si>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</si>
  <si>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</si>
  <si>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</si>
  <si>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</si>
  <si>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</si>
  <si>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</si>
  <si>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</si>
  <si>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</si>
  <si>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</si>
  <si>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</si>
  <si>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</si>
  <si>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</si>
  <si>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</si>
  <si>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</si>
  <si>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</si>
  <si>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</si>
  <si>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</si>
  <si>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</si>
  <si>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</si>
  <si>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</si>
  <si>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</si>
  <si>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</si>
  <si>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</si>
  <si>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</si>
  <si>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</si>
  <si>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</si>
  <si>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</si>
  <si>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</si>
  <si>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</si>
  <si>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</si>
  <si>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</si>
  <si>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</si>
  <si>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</si>
  <si>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</si>
  <si>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</si>
  <si>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</si>
  <si>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</si>
  <si>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</si>
  <si>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</si>
  <si>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</si>
  <si>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</si>
  <si>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</si>
  <si>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</si>
  <si>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</si>
  <si>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</si>
  <si>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</si>
  <si>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</si>
  <si>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</si>
  <si>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</si>
  <si>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</si>
  <si>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</si>
  <si>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</si>
  <si>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</si>
  <si>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</si>
  <si>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</si>
  <si>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</si>
  <si>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</si>
  <si>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</si>
  <si>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</si>
  <si>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</si>
  <si>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</si>
  <si>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</si>
  <si>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</si>
  <si>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</si>
  <si>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</si>
  <si>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</si>
  <si>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</si>
  <si>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</si>
  <si>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</si>
  <si>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</si>
  <si>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</si>
  <si>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</si>
  <si>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</si>
  <si>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</si>
  <si>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</si>
  <si>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</si>
  <si>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</si>
  <si>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</si>
  <si>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</si>
  <si>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</si>
  <si>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</si>
  <si>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</si>
  <si>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</si>
  <si>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</si>
  <si>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</si>
  <si>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</si>
  <si>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</si>
  <si>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</si>
  <si>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</si>
  <si>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</si>
  <si>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</si>
  <si>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</si>
  <si>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</si>
  <si>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</si>
  <si>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</si>
  <si>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</si>
  <si>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</si>
  <si>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</si>
  <si>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</si>
  <si>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</si>
  <si>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</si>
  <si>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</si>
  <si>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</si>
  <si>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</si>
  <si>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</si>
  <si>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</si>
  <si>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</si>
  <si>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</si>
  <si>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</si>
  <si>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</si>
  <si>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</si>
  <si>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</si>
  <si>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</si>
  <si>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</si>
  <si>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</si>
  <si>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</si>
  <si>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</si>
  <si>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</si>
  <si>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</si>
  <si>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</si>
  <si>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</si>
  <si>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</si>
  <si>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</si>
  <si>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</si>
  <si>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</si>
  <si>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</si>
  <si>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</si>
  <si>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</si>
  <si>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</si>
  <si>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</si>
  <si>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</si>
  <si>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</si>
  <si>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</si>
  <si>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</si>
  <si>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</si>
  <si>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</si>
  <si>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</si>
  <si>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</si>
  <si>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</si>
  <si>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</si>
  <si>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</si>
  <si>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</si>
  <si>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</si>
  <si>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</si>
  <si>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</si>
  <si>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</si>
  <si>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</si>
  <si>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</si>
  <si>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</si>
  <si>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</si>
  <si>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</si>
  <si>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</si>
  <si>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</si>
  <si>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</si>
  <si>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</si>
  <si>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</si>
  <si>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</si>
  <si>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</si>
  <si>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</si>
  <si>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</si>
  <si>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</si>
  <si>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</si>
  <si>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</si>
  <si>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</si>
  <si>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</si>
  <si>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</si>
  <si>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</si>
  <si>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</si>
  <si>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</si>
  <si>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</si>
  <si>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</si>
  <si>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</si>
  <si>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</si>
  <si>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</si>
  <si>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</si>
  <si>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</si>
  <si>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</si>
  <si>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</si>
  <si>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</si>
  <si>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</si>
  <si>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</si>
  <si>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</si>
  <si>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</si>
  <si>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</si>
  <si>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</si>
  <si>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</si>
  <si>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</si>
  <si>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</si>
  <si>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</si>
  <si>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</si>
  <si>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</si>
  <si>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</si>
  <si>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</si>
  <si>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</si>
  <si>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</si>
  <si>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</si>
  <si>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</si>
  <si>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</si>
  <si>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</si>
  <si>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</si>
  <si>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</si>
  <si>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</si>
  <si>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</si>
  <si>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</si>
  <si>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</si>
  <si>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</si>
  <si>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</si>
  <si>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</si>
  <si>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</si>
  <si>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</si>
  <si>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</si>
  <si>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</si>
  <si>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</si>
  <si>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</si>
  <si>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</si>
  <si>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</si>
  <si>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</si>
  <si>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</si>
  <si>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</si>
  <si>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</si>
  <si>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</si>
  <si>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</si>
  <si>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</si>
  <si>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</si>
  <si>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</si>
  <si>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</si>
  <si>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</si>
  <si>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</si>
  <si>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</si>
  <si>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</si>
  <si>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</si>
  <si>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</si>
  <si>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</si>
  <si>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</si>
  <si>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</si>
  <si>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</si>
  <si>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</si>
  <si>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</si>
  <si>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</si>
  <si>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</si>
  <si>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</si>
  <si>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</si>
  <si>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</si>
  <si>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</si>
  <si>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</si>
  <si>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</si>
  <si>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</si>
  <si>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</si>
  <si>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</si>
  <si>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</si>
  <si>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</si>
  <si>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</si>
  <si>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</si>
  <si>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</si>
  <si>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</si>
  <si>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</si>
  <si>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</si>
  <si>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</si>
  <si>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</si>
  <si>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</si>
  <si>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</si>
  <si>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</si>
  <si>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</si>
  <si>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</si>
  <si>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</si>
  <si>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</si>
  <si>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</si>
  <si>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</si>
  <si>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</si>
  <si>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</si>
  <si>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</si>
  <si>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</si>
  <si>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</si>
  <si>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</si>
  <si>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</si>
  <si>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</si>
  <si>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</si>
  <si>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</si>
  <si>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</si>
  <si>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</si>
  <si>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</si>
  <si>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</si>
  <si>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</si>
  <si>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</si>
  <si>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</si>
  <si>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</si>
  <si>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</si>
  <si>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</si>
  <si>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</si>
  <si>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</si>
  <si>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</si>
  <si>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</si>
  <si>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</si>
  <si>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</si>
  <si>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</si>
  <si>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</si>
  <si>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</si>
  <si>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</si>
  <si>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</si>
  <si>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</si>
  <si>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</si>
  <si>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</si>
  <si>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</si>
  <si>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</si>
  <si>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</si>
  <si>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</si>
  <si>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</si>
  <si>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</si>
  <si>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</si>
  <si>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</si>
  <si>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</si>
  <si>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</si>
  <si>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</si>
  <si>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</si>
  <si>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</si>
  <si>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</si>
  <si>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</si>
  <si>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</si>
  <si>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</si>
  <si>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</si>
  <si>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</si>
  <si>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</si>
  <si>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</si>
  <si>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</si>
  <si>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</si>
  <si>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</si>
  <si>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</si>
  <si>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</si>
  <si>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</si>
  <si>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</si>
  <si>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</si>
  <si>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</si>
  <si>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</si>
  <si>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</si>
  <si>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</si>
  <si>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</si>
  <si>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</si>
  <si>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</si>
  <si>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</si>
  <si>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</si>
  <si>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</si>
  <si>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</si>
  <si>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</si>
  <si>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</si>
  <si>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</si>
  <si>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</si>
  <si>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</si>
  <si>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</si>
  <si>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</si>
  <si>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</si>
  <si>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</si>
  <si>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</si>
  <si>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</si>
  <si>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</si>
  <si>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</si>
  <si>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</si>
  <si>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</si>
  <si>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</si>
  <si>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</si>
  <si>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</si>
  <si>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</si>
  <si>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</si>
  <si>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</si>
  <si>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</si>
  <si>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</si>
  <si>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</si>
  <si>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</si>
  <si>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</si>
  <si>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</si>
  <si>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</si>
  <si>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</si>
  <si>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</si>
  <si>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</si>
  <si>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</si>
  <si>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</si>
  <si>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</si>
  <si>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</si>
  <si>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</si>
  <si>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</si>
  <si>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</si>
  <si>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</si>
  <si>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</si>
  <si>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</si>
  <si>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</si>
  <si>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</si>
  <si>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</si>
  <si>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</si>
  <si>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</si>
  <si>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</si>
  <si>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</si>
  <si>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</si>
  <si>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</si>
  <si>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</si>
  <si>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</si>
  <si>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</si>
  <si>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</si>
  <si>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</si>
  <si>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</si>
  <si>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</si>
  <si>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</si>
  <si>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</si>
  <si>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</si>
  <si>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</si>
  <si>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</si>
  <si>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</si>
  <si>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</si>
  <si>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</si>
  <si>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</si>
  <si>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</si>
  <si>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</si>
  <si>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</si>
  <si>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</si>
  <si>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</si>
  <si>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</si>
  <si>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</si>
  <si>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</si>
  <si>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</si>
  <si>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</si>
  <si>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</si>
  <si>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</si>
  <si>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</si>
  <si>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</si>
  <si>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</si>
  <si>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</si>
  <si>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</si>
  <si>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</si>
  <si>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</si>
  <si>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</si>
  <si>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</si>
  <si>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</si>
  <si>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</si>
  <si>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</si>
  <si>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</si>
  <si>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</si>
  <si>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</si>
  <si>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</si>
  <si>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</si>
  <si>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</si>
  <si>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</si>
  <si>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</si>
  <si>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</si>
  <si>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</si>
  <si>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</si>
  <si>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</si>
  <si>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</si>
  <si>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</si>
  <si>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</si>
  <si>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</si>
  <si>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</si>
  <si>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</si>
  <si>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</si>
  <si>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</si>
  <si>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</si>
  <si>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</si>
  <si>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</si>
  <si>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</si>
  <si>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</si>
  <si>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</si>
  <si>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</si>
  <si>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</si>
  <si>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</si>
  <si>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</si>
  <si>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</si>
  <si>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</si>
  <si>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</si>
  <si>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</si>
  <si>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</si>
  <si>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</si>
  <si>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</si>
  <si>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</si>
  <si>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</si>
  <si>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</si>
  <si>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</si>
  <si>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</si>
  <si>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</si>
  <si>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</si>
  <si>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</si>
  <si>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</si>
  <si>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</si>
  <si>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</si>
  <si>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</si>
  <si>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</si>
  <si>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</si>
  <si>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</si>
  <si>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</si>
  <si>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</si>
  <si>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</si>
  <si>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</si>
  <si>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</si>
  <si>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</si>
  <si>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</si>
  <si>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</si>
  <si>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</si>
  <si>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</si>
  <si>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</si>
  <si>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</si>
  <si>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</si>
  <si>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</si>
  <si>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</si>
  <si>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</si>
  <si>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</si>
  <si>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</si>
  <si>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</si>
  <si>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</si>
  <si>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</si>
  <si>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</si>
  <si>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</si>
  <si>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</si>
  <si>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</si>
  <si>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</si>
  <si>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</si>
  <si>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</si>
  <si>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</si>
  <si>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</si>
  <si>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</si>
  <si>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</si>
  <si>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</si>
  <si>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</si>
  <si>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</si>
  <si>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</si>
  <si>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</si>
  <si>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</si>
  <si>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</si>
  <si>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</si>
  <si>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</si>
  <si>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</si>
  <si>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</si>
  <si>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</si>
  <si>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</si>
  <si>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</si>
  <si>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</si>
  <si>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</si>
  <si>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</si>
  <si>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</si>
  <si>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</si>
  <si>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</si>
  <si>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</si>
  <si>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</si>
  <si>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</si>
  <si>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</si>
  <si>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</si>
  <si>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</si>
  <si>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</si>
  <si>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</si>
  <si>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</si>
  <si>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</si>
  <si>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</si>
  <si>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</si>
  <si>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</si>
  <si>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</si>
  <si>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</si>
  <si>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</si>
  <si>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</si>
  <si>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</si>
  <si>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</si>
  <si>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</si>
  <si>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</si>
  <si>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</si>
  <si>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</si>
  <si>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</si>
  <si>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</si>
  <si>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</si>
  <si>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</si>
  <si>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</si>
  <si>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</si>
  <si>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</si>
  <si>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</si>
  <si>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</si>
  <si>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</si>
  <si>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</si>
  <si>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</si>
  <si>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</si>
  <si>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</si>
  <si>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</si>
  <si>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</si>
  <si>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</si>
  <si>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</si>
  <si>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</si>
  <si>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</si>
  <si>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</si>
  <si>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</si>
  <si>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</si>
  <si>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</si>
  <si>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</si>
  <si>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</si>
  <si>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</si>
  <si>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</si>
  <si>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</si>
  <si>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</si>
  <si>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</si>
  <si>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</si>
  <si>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</si>
  <si>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</si>
  <si>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</si>
  <si>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</si>
  <si>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</si>
  <si>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</si>
  <si>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</si>
  <si>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</si>
  <si>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</si>
  <si>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</si>
  <si>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</si>
  <si>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</si>
  <si>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</si>
  <si>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</si>
  <si>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</si>
  <si>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</si>
  <si>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</si>
  <si>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</si>
  <si>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</si>
  <si>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</si>
  <si>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</si>
  <si>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</si>
  <si>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</si>
  <si>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</si>
  <si>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</si>
  <si>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</si>
  <si>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</si>
  <si>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</si>
  <si>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</si>
  <si>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</si>
  <si>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</si>
  <si>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</si>
  <si>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</si>
  <si>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</si>
  <si>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</si>
  <si>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</si>
  <si>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</si>
  <si>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</si>
  <si>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</si>
  <si>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</si>
  <si>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</si>
  <si>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</si>
  <si>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</si>
  <si>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</si>
  <si>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</si>
  <si>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</si>
  <si>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</si>
  <si>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</si>
  <si>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</si>
  <si>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</si>
  <si>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</si>
  <si>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</si>
  <si>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</si>
  <si>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</si>
  <si>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</si>
  <si>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</si>
  <si>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</si>
  <si>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</si>
  <si>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</si>
  <si>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</si>
  <si>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</si>
  <si>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</si>
  <si>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</si>
  <si>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</si>
  <si>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</si>
  <si>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</si>
  <si>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</si>
  <si>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</si>
  <si>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</si>
  <si>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</si>
  <si>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</si>
  <si>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</si>
  <si>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</si>
  <si>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</si>
  <si>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</si>
  <si>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</si>
  <si>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</si>
  <si>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</si>
  <si>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</si>
  <si>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</si>
  <si>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</si>
  <si>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</si>
  <si>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</si>
  <si>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</si>
  <si>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</si>
  <si>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</si>
  <si>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</si>
  <si>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</si>
  <si>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</si>
  <si>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</si>
  <si>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</si>
  <si>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</si>
  <si>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</si>
  <si>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</si>
  <si>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</si>
  <si>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</si>
  <si>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</si>
  <si>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</si>
  <si>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</si>
  <si>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</si>
  <si>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</si>
  <si>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</si>
  <si>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</si>
  <si>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</si>
  <si>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</si>
  <si>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</si>
  <si>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</si>
  <si>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</si>
  <si>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</si>
  <si>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</si>
  <si>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</si>
  <si>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</si>
  <si>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</si>
  <si>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</si>
  <si>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</si>
  <si>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</si>
  <si>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</si>
  <si>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</si>
  <si>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</si>
  <si>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</si>
  <si>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</si>
  <si>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</si>
  <si>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</si>
  <si>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</si>
  <si>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</si>
  <si>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</si>
  <si>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</si>
  <si>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</si>
  <si>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</si>
  <si>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</si>
  <si>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</si>
  <si>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</si>
  <si>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</si>
  <si>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</si>
  <si>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</si>
  <si>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</si>
  <si>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</si>
  <si>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</si>
  <si>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</si>
  <si>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</si>
  <si>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</si>
  <si>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</si>
  <si>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</si>
  <si>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</si>
  <si>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</si>
  <si>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</si>
  <si>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</si>
  <si>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</si>
  <si>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</si>
  <si>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</si>
  <si>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</si>
  <si>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</si>
  <si>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</si>
  <si>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</si>
  <si>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</si>
  <si>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</si>
  <si>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</si>
  <si>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</si>
  <si>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</si>
  <si>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</si>
  <si>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</si>
  <si>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</si>
  <si>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</si>
  <si>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</si>
  <si>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</si>
  <si>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</si>
  <si>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</si>
  <si>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</si>
  <si>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</si>
  <si>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</si>
  <si>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</si>
  <si>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</si>
  <si>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</si>
  <si>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</si>
  <si>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</si>
  <si>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</si>
  <si>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</si>
  <si>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</si>
  <si>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</si>
  <si>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</si>
  <si>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</si>
  <si>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</si>
  <si>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</si>
  <si>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</si>
  <si>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</si>
  <si>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</si>
  <si>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</si>
  <si>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</si>
  <si>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</si>
  <si>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</si>
  <si>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</si>
  <si>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</si>
  <si>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</si>
  <si>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</si>
  <si>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</si>
  <si>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</si>
  <si>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</si>
  <si>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</si>
  <si>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</si>
  <si>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</si>
  <si>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</si>
  <si>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</si>
  <si>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</si>
  <si>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</si>
  <si>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</si>
  <si>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</si>
  <si>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</si>
  <si>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</si>
  <si>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</si>
  <si>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</si>
  <si>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</si>
  <si>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</si>
  <si>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</si>
  <si>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</si>
  <si>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</si>
  <si>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</si>
  <si>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</si>
  <si>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</si>
  <si>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</si>
  <si>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</si>
  <si>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</si>
  <si>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</si>
  <si>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</si>
  <si>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</si>
  <si>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</si>
  <si>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</si>
  <si>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</si>
  <si>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</si>
  <si>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</si>
  <si>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</si>
  <si>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</si>
  <si>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</si>
  <si>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</si>
  <si>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</si>
  <si>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</si>
  <si>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</si>
  <si>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</si>
  <si>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</si>
  <si>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</si>
  <si>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</si>
  <si>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</si>
  <si>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</si>
  <si>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</si>
  <si>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</si>
  <si>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</si>
  <si>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</si>
  <si>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</si>
  <si>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</si>
  <si>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</si>
  <si>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</si>
  <si>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</si>
  <si>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</si>
  <si>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</si>
  <si>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</si>
  <si>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</si>
  <si>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</si>
  <si>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</si>
  <si>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</si>
  <si>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</si>
  <si>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</si>
  <si>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</si>
  <si>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</si>
  <si>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</si>
  <si>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</si>
  <si>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</si>
  <si>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</si>
  <si>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</si>
  <si>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</si>
  <si>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</si>
  <si>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</si>
  <si>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</si>
  <si>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</si>
  <si>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</si>
  <si>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</si>
  <si>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</si>
  <si>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</si>
  <si>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</si>
  <si>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</si>
  <si>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</si>
  <si>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</si>
  <si>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</si>
  <si>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</si>
  <si>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</si>
  <si>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</si>
  <si>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</si>
  <si>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</si>
  <si>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</si>
  <si>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</si>
  <si>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</si>
  <si>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</si>
  <si>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</si>
  <si>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</si>
  <si>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</si>
  <si>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</si>
  <si>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</si>
  <si>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</si>
  <si>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</si>
  <si>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</si>
  <si>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</si>
  <si>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</si>
  <si>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</si>
  <si>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</si>
  <si>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</si>
  <si>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</si>
  <si>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</si>
  <si>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</si>
  <si>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</si>
  <si>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</si>
  <si>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</si>
  <si>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</si>
  <si>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</si>
  <si>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</si>
  <si>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</si>
  <si>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</si>
  <si>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</si>
  <si>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</si>
  <si>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</si>
  <si>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</si>
  <si>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</si>
  <si>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</si>
  <si>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</si>
  <si>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</si>
  <si>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</si>
  <si>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</si>
  <si>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</si>
  <si>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</si>
  <si>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</si>
  <si>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</si>
  <si>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</si>
  <si>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</si>
  <si>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</si>
  <si>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</si>
  <si>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</si>
  <si>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</si>
  <si>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</si>
  <si>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</si>
  <si>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</si>
  <si>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</si>
  <si>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</si>
  <si>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</si>
  <si>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</si>
  <si>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</si>
  <si>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</si>
  <si>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</si>
  <si>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</si>
  <si>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</si>
  <si>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</si>
  <si>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</si>
  <si>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</si>
  <si>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</si>
  <si>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</si>
  <si>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</si>
  <si>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</si>
  <si>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</si>
  <si>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</si>
  <si>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</si>
  <si>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</si>
  <si>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</si>
  <si>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</si>
  <si>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</si>
  <si>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</si>
  <si>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</si>
  <si>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</si>
  <si>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</si>
  <si>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</si>
  <si>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</si>
  <si>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</si>
  <si>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</si>
  <si>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</si>
  <si>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</si>
  <si>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</si>
  <si>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</si>
  <si>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</si>
  <si>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</si>
  <si>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</si>
  <si>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</si>
  <si>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</si>
  <si>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</si>
  <si>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</si>
  <si>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</si>
  <si>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</si>
  <si>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</si>
  <si>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</si>
  <si>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</si>
  <si>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</si>
  <si>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</si>
  <si>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</si>
  <si>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</si>
  <si>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</si>
  <si>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</si>
  <si>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</si>
  <si>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</si>
  <si>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</si>
  <si>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</si>
  <si>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</si>
  <si>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</si>
  <si>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</si>
  <si>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</si>
  <si>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</si>
  <si>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</si>
  <si>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</si>
  <si>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</si>
  <si>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</si>
  <si>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</si>
  <si>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</si>
  <si>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</si>
  <si>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</si>
  <si>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</si>
  <si>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</si>
  <si>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</si>
  <si>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</si>
  <si>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</si>
  <si>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</si>
  <si>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</si>
  <si>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</si>
  <si>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</si>
  <si>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</si>
  <si>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</si>
  <si>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</si>
  <si>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</si>
  <si>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</si>
  <si>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</si>
  <si>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</si>
  <si>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</si>
  <si>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</si>
  <si>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</si>
  <si>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</si>
  <si>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</si>
  <si>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</si>
  <si>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</si>
  <si>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</si>
  <si>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</si>
  <si>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</si>
  <si>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</si>
  <si>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</si>
  <si>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</si>
  <si>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</si>
  <si>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</si>
  <si>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</si>
  <si>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</si>
  <si>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</si>
  <si>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</si>
  <si>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</si>
  <si>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</si>
  <si>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</si>
  <si>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</si>
  <si>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</si>
  <si>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</si>
  <si>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</si>
  <si>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</si>
  <si>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</si>
  <si>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</si>
  <si>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</si>
  <si>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</si>
  <si>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</si>
  <si>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</si>
  <si>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</si>
  <si>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</si>
  <si>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</si>
  <si>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</si>
  <si>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</si>
  <si>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</si>
  <si>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</si>
  <si>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</si>
  <si>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</si>
  <si>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</si>
  <si>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</si>
  <si>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</si>
  <si>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</si>
  <si>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</si>
  <si>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</si>
  <si>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</si>
  <si>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</si>
  <si>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</si>
  <si>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</si>
  <si>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</si>
  <si>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</si>
  <si>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</si>
  <si>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</si>
  <si>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</si>
  <si>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</si>
  <si>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</si>
  <si>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</si>
  <si>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</si>
  <si>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</si>
  <si>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</si>
  <si>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</si>
  <si>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</si>
  <si>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</si>
  <si>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</si>
  <si>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</si>
  <si>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</si>
  <si>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</si>
  <si>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</si>
  <si>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</si>
  <si>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</si>
  <si>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</si>
  <si>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</si>
  <si>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</si>
  <si>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</si>
  <si>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</si>
  <si>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</si>
  <si>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</si>
  <si>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</si>
  <si>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</si>
  <si>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</si>
  <si>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</si>
  <si>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</si>
  <si>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</si>
  <si>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</si>
  <si>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</si>
  <si>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</si>
  <si>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</si>
  <si>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</si>
  <si>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</si>
  <si>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</si>
  <si>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</si>
  <si>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</si>
  <si>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</si>
  <si>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</si>
  <si>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</si>
  <si>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</si>
  <si>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</si>
  <si>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</si>
  <si>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</si>
  <si>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</si>
  <si>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</si>
  <si>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</si>
  <si>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</si>
  <si>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</si>
  <si>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</si>
  <si>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</si>
  <si>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</si>
  <si>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</si>
  <si>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</si>
  <si>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</si>
  <si>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</si>
  <si>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</si>
  <si>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</si>
  <si>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</si>
  <si>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</si>
  <si>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</si>
  <si>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</si>
  <si>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</si>
  <si>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</si>
  <si>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</si>
  <si>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</si>
  <si>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</si>
  <si>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</si>
  <si>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</si>
  <si>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</si>
  <si>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</si>
  <si>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</si>
  <si>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</si>
  <si>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</si>
  <si>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</si>
  <si>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</si>
  <si>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</si>
  <si>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</si>
  <si>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</si>
  <si>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</si>
  <si>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</si>
  <si>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</si>
  <si>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</si>
  <si>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</si>
  <si>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</si>
  <si>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</si>
  <si>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</si>
  <si>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</si>
  <si>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</si>
  <si>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</si>
  <si>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</si>
  <si>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</si>
  <si>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</si>
  <si>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</si>
  <si>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</si>
  <si>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</si>
  <si>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</si>
  <si>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</si>
  <si>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</si>
  <si>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</si>
  <si>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</si>
  <si>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</si>
  <si>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</si>
  <si>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</si>
  <si>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</si>
  <si>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</si>
  <si>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</si>
  <si>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</si>
  <si>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</si>
  <si>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</si>
  <si>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</si>
  <si>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</si>
  <si>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</si>
  <si>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</si>
  <si>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</si>
  <si>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</si>
  <si>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</si>
  <si>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</si>
  <si>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</si>
  <si>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</si>
  <si>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</si>
  <si>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</si>
  <si>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</si>
  <si>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</si>
  <si>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</si>
  <si>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</si>
  <si>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</si>
  <si>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</si>
  <si>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</si>
  <si>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</si>
  <si>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</si>
  <si>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</si>
  <si>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</si>
  <si>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</si>
  <si>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</si>
  <si>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</si>
  <si>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</si>
  <si>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</si>
  <si>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</si>
  <si>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</si>
  <si>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</si>
  <si>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</si>
  <si>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</si>
  <si>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</si>
  <si>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</si>
  <si>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</si>
  <si>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</si>
  <si>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</si>
  <si>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</si>
  <si>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</si>
  <si>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</si>
  <si>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</si>
  <si>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</si>
  <si>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</si>
  <si>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</si>
  <si>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</si>
  <si>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</si>
  <si>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</si>
  <si>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</si>
  <si>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</si>
  <si>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</si>
  <si>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</si>
  <si>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</si>
  <si>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</si>
  <si>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</si>
  <si>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</si>
  <si>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</si>
  <si>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</si>
  <si>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</si>
  <si>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</si>
  <si>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</si>
  <si>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</si>
  <si>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</si>
  <si>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</si>
  <si>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</si>
  <si>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</si>
  <si>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</si>
  <si>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</si>
  <si>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</si>
  <si>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</si>
  <si>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</si>
  <si>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</si>
  <si>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</si>
  <si>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</si>
  <si>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</si>
  <si>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</si>
  <si>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</si>
  <si>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</si>
  <si>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</si>
  <si>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</si>
  <si>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</si>
  <si>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</si>
  <si>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</si>
  <si>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</si>
  <si>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</si>
  <si>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</si>
  <si>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</si>
  <si>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</si>
  <si>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</si>
  <si>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</si>
  <si>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</si>
  <si>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</si>
  <si>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</si>
  <si>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</si>
  <si>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</si>
  <si>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</si>
  <si>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</si>
  <si>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</si>
  <si>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</si>
  <si>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</si>
  <si>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</si>
  <si>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</si>
  <si>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</si>
  <si>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</si>
  <si>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</si>
  <si>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</si>
  <si>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</si>
  <si>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</si>
  <si>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</si>
  <si>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</si>
  <si>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</si>
  <si>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</si>
  <si>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</si>
  <si>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</si>
  <si>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</si>
  <si>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</si>
  <si>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</si>
  <si>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</si>
  <si>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</si>
  <si>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</si>
  <si>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</si>
  <si>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</si>
  <si>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</si>
  <si>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</si>
  <si>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</si>
  <si>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</si>
  <si>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</si>
  <si>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</si>
  <si>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</si>
  <si>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</si>
  <si>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</si>
  <si>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</si>
  <si>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</si>
  <si>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</si>
  <si>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</si>
  <si>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</si>
  <si>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</si>
  <si>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</si>
  <si>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</si>
  <si>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</si>
  <si>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</si>
  <si>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</si>
  <si>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</si>
  <si>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</si>
  <si>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</si>
  <si>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</si>
  <si>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</si>
  <si>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</si>
  <si>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</si>
  <si>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</si>
  <si>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</si>
  <si>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</si>
  <si>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</si>
  <si>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</si>
  <si>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</si>
  <si>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</si>
  <si>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</si>
  <si>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</si>
  <si>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</si>
  <si>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</si>
  <si>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</si>
  <si>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</si>
  <si>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</si>
  <si>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</si>
  <si>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</si>
  <si>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</si>
  <si>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</si>
  <si>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</si>
  <si>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</si>
  <si>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</si>
  <si>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</si>
  <si>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</si>
  <si>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</si>
  <si>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</si>
  <si>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</si>
  <si>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</si>
  <si>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</si>
  <si>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</si>
  <si>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</si>
  <si>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</si>
  <si>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</si>
  <si>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</si>
  <si>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</si>
  <si>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</si>
  <si>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</si>
  <si>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</si>
  <si>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</si>
  <si>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</si>
  <si>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</si>
  <si>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</si>
  <si>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</si>
  <si>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</si>
  <si>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</si>
  <si>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</si>
  <si>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</si>
  <si>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</si>
  <si>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</si>
  <si>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</si>
  <si>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</si>
  <si>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</si>
  <si>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</si>
  <si>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</si>
  <si>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</si>
  <si>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</si>
  <si>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</si>
  <si>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</si>
  <si>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</si>
  <si>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</si>
  <si>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</si>
  <si>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</si>
  <si>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</si>
  <si>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</si>
  <si>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</si>
  <si>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</si>
  <si>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</si>
  <si>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</si>
  <si>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</si>
  <si>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</si>
  <si>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</si>
  <si>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</si>
  <si>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</si>
  <si>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</si>
  <si>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</si>
  <si>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</si>
  <si>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</si>
  <si>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</si>
  <si>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</si>
  <si>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</si>
  <si>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</si>
  <si>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</si>
  <si>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</si>
  <si>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</si>
  <si>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</si>
  <si>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</si>
  <si>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</si>
  <si>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</si>
  <si>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</si>
  <si>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</si>
  <si>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</si>
  <si>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</si>
  <si>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</si>
  <si>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</si>
  <si>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</si>
  <si>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</si>
  <si>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</si>
  <si>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</si>
  <si>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</si>
  <si>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</si>
  <si>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</si>
  <si>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</si>
  <si>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</si>
  <si>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</si>
  <si>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</si>
  <si>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</si>
  <si>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</si>
  <si>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</si>
  <si>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</si>
  <si>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</si>
  <si>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</si>
  <si>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</si>
  <si>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</si>
  <si>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</si>
  <si>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</si>
  <si>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</si>
  <si>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</si>
  <si>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</si>
  <si>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</si>
  <si>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</si>
  <si>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</si>
  <si>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</si>
  <si>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</si>
  <si>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</si>
  <si>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</si>
  <si>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</si>
  <si>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</si>
  <si>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</si>
  <si>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</si>
  <si>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</si>
  <si>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</si>
  <si>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</si>
  <si>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</si>
  <si>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</si>
  <si>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</si>
  <si>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</si>
  <si>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</si>
  <si>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</si>
  <si>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</si>
  <si>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</si>
  <si>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</si>
  <si>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</si>
  <si>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</si>
  <si>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</si>
  <si>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</si>
  <si>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</si>
  <si>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</si>
  <si>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</si>
  <si>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</si>
  <si>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</si>
  <si>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</si>
  <si>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</si>
  <si>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</si>
  <si>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</si>
  <si>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</si>
  <si>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</si>
  <si>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</si>
  <si>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</si>
  <si>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</si>
  <si>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</si>
  <si>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</si>
  <si>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</si>
  <si>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</si>
  <si>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</si>
  <si>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</si>
  <si>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</si>
  <si>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</si>
  <si>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</si>
  <si>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</si>
  <si>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</si>
  <si>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</si>
  <si>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</si>
  <si>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</si>
  <si>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</si>
  <si>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</si>
  <si>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</si>
  <si>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</si>
  <si>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</si>
  <si>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</si>
  <si>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</si>
  <si>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</si>
  <si>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</si>
  <si>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</si>
  <si>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</si>
  <si>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</si>
  <si>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</si>
  <si>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</si>
  <si>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</si>
  <si>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</si>
  <si>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</si>
  <si>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</si>
  <si>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</si>
  <si>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</si>
  <si>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</si>
  <si>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</si>
  <si>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</si>
  <si>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</si>
  <si>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</si>
  <si>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</si>
  <si>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</si>
  <si>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</si>
  <si>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</si>
  <si>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</si>
  <si>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</si>
  <si>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</si>
  <si>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</si>
  <si>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</si>
  <si>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</si>
  <si>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</si>
  <si>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</si>
  <si>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</si>
  <si>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</si>
  <si>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</si>
  <si>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</si>
  <si>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</si>
  <si>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</si>
  <si>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</si>
  <si>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</si>
  <si>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</si>
  <si>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</si>
  <si>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</si>
  <si>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</si>
  <si>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</si>
  <si>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</si>
  <si>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</si>
  <si>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</si>
  <si>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</si>
  <si>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</si>
  <si>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</si>
  <si>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</si>
  <si>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</si>
  <si>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</si>
  <si>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</si>
  <si>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</si>
  <si>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</si>
  <si>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</si>
  <si>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</si>
  <si>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</si>
  <si>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</si>
  <si>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</si>
  <si>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</si>
  <si>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</si>
  <si>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</si>
  <si>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</si>
  <si>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</si>
  <si>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</si>
  <si>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</si>
  <si>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</si>
  <si>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</si>
  <si>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</si>
  <si>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</si>
  <si>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</si>
  <si>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</si>
  <si>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</si>
  <si>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</si>
  <si>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</si>
  <si>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</si>
  <si>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</si>
  <si>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</si>
  <si>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</si>
  <si>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</si>
  <si>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</si>
  <si>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</si>
  <si>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</si>
  <si>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</si>
  <si>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</si>
  <si>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</si>
  <si>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</si>
  <si>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</si>
  <si>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</si>
  <si>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</si>
  <si>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</si>
  <si>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</si>
  <si>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</si>
  <si>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</si>
  <si>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</si>
  <si>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</si>
  <si>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</si>
  <si>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</si>
  <si>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</si>
  <si>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</si>
  <si>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</si>
  <si>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</si>
  <si>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</si>
  <si>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</si>
  <si>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</si>
  <si>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</si>
  <si>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</si>
  <si>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</si>
  <si>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</si>
  <si>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</si>
  <si>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</si>
  <si>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</si>
  <si>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</si>
  <si>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</si>
  <si>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</si>
  <si>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</si>
  <si>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</si>
  <si>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</si>
  <si>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</si>
  <si>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</si>
  <si>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</si>
  <si>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</si>
  <si>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</si>
  <si>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</si>
  <si>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</si>
  <si>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</si>
  <si>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</si>
  <si>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</si>
  <si>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</si>
  <si>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</si>
  <si>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</si>
  <si>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</si>
  <si>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</si>
  <si>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</si>
  <si>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</si>
  <si>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</si>
  <si>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</si>
  <si>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</si>
  <si>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</si>
  <si>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</si>
  <si>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</si>
  <si>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</si>
  <si>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</si>
  <si>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</si>
  <si>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</si>
  <si>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</si>
  <si>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</si>
  <si>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</si>
  <si>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</si>
  <si>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</si>
  <si>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</si>
  <si>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</si>
  <si>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</si>
  <si>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</si>
  <si>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</si>
  <si>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</si>
  <si>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</si>
  <si>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</si>
  <si>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</si>
  <si>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</si>
  <si>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</si>
  <si>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</si>
  <si>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</si>
  <si>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</si>
  <si>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</si>
  <si>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</si>
  <si>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</si>
  <si>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</si>
  <si>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</si>
  <si>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</si>
  <si>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</si>
  <si>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</si>
  <si>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</si>
  <si>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</si>
  <si>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</si>
  <si>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</si>
  <si>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</si>
  <si>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</si>
  <si>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</si>
  <si>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</si>
  <si>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</si>
  <si>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</si>
  <si>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</si>
  <si>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</si>
  <si>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</si>
  <si>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</si>
  <si>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</si>
  <si>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</si>
  <si>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</si>
  <si>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</si>
  <si>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</si>
  <si>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</si>
  <si>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</si>
  <si>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</si>
  <si>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</si>
  <si>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</si>
  <si>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</si>
  <si>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</si>
  <si>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</si>
  <si>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</si>
  <si>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</si>
  <si>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</si>
  <si>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</si>
  <si>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</si>
  <si>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</si>
  <si>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</si>
  <si>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</si>
  <si>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</si>
  <si>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</si>
  <si>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</si>
  <si>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</si>
  <si>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</si>
  <si>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</si>
  <si>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</si>
  <si>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</si>
  <si>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</si>
  <si>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</si>
  <si>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</si>
  <si>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</si>
  <si>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</si>
  <si>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</si>
  <si>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</si>
  <si>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</si>
  <si>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</si>
  <si>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</si>
  <si>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</si>
  <si>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</si>
  <si>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</si>
  <si>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</si>
  <si>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</si>
  <si>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</si>
  <si>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</si>
  <si>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</si>
  <si>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</si>
  <si>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</si>
  <si>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</si>
  <si>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</si>
  <si>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</si>
  <si>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</si>
  <si>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</si>
  <si>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</si>
  <si>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</si>
  <si>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</si>
  <si>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</si>
  <si>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</si>
  <si>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</si>
  <si>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</si>
  <si>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</si>
  <si>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</si>
  <si>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</si>
  <si>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</si>
  <si>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</si>
  <si>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</si>
  <si>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</si>
  <si>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</si>
  <si>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</si>
  <si>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</si>
  <si>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</si>
  <si>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</si>
  <si>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</si>
  <si>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</si>
  <si>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</si>
  <si>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</si>
  <si>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</si>
  <si>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</si>
  <si>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</si>
  <si>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</si>
  <si>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</si>
  <si>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</si>
  <si>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</si>
  <si>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</si>
  <si>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</si>
  <si>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</si>
  <si>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</si>
  <si>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</si>
  <si>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</si>
  <si>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</si>
  <si>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</si>
  <si>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</si>
  <si>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</si>
  <si>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</si>
  <si>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</si>
  <si>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</si>
  <si>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</si>
  <si>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</si>
  <si>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</si>
  <si>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</si>
  <si>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</si>
  <si>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</si>
  <si>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</si>
  <si>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</si>
  <si>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</si>
  <si>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</si>
  <si>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</si>
  <si>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</si>
  <si>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</si>
  <si>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</si>
  <si>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</si>
  <si>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</si>
  <si>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</si>
  <si>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</si>
  <si>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</si>
  <si>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</si>
  <si>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</si>
  <si>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</si>
  <si>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</si>
  <si>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</si>
  <si>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</si>
  <si>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</si>
  <si>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</si>
  <si>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</si>
  <si>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</si>
  <si>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</si>
  <si>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</si>
  <si>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</si>
  <si>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</si>
  <si>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</si>
  <si>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</si>
  <si>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</si>
  <si>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</si>
  <si>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</si>
  <si>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</si>
  <si>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</si>
  <si>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</si>
  <si>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</si>
  <si>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</si>
  <si>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</si>
  <si>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</si>
  <si>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</si>
  <si>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</si>
  <si>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</si>
  <si>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</si>
  <si>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</si>
  <si>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</si>
  <si>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</si>
  <si>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</si>
  <si>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</si>
  <si>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</si>
  <si>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</si>
  <si>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</si>
  <si>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</si>
  <si>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</si>
  <si>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</si>
  <si>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</si>
  <si>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</si>
  <si>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</si>
  <si>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</si>
  <si>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</si>
  <si>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</si>
  <si>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</si>
  <si>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</si>
  <si>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</si>
  <si>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</si>
  <si>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</si>
  <si>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</si>
  <si>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</si>
  <si>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</si>
  <si>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</si>
  <si>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</si>
  <si>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</si>
  <si>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</si>
  <si>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</si>
  <si>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</si>
  <si>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</si>
  <si>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</si>
  <si>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</si>
  <si>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</si>
  <si>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</si>
  <si>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</si>
  <si>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</si>
  <si>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</si>
  <si>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</si>
  <si>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</si>
  <si>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</si>
  <si>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</si>
  <si>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</si>
  <si>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</si>
  <si>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</si>
  <si>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</si>
  <si>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</si>
  <si>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</si>
  <si>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</si>
  <si>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</si>
  <si>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</si>
  <si>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</si>
  <si>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</si>
  <si>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</si>
  <si>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</si>
  <si>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</si>
  <si>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</si>
  <si>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</si>
  <si>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</si>
  <si>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</si>
  <si>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</si>
  <si>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</si>
  <si>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</si>
  <si>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</si>
  <si>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</si>
  <si>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</si>
  <si>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</si>
  <si>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</si>
  <si>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</si>
  <si>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</si>
  <si>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</si>
  <si>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</si>
  <si>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</si>
  <si>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</si>
  <si>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</si>
  <si>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</si>
  <si>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</si>
  <si>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</si>
  <si>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</si>
  <si>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</si>
  <si>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</si>
  <si>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</si>
  <si>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</si>
  <si>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</si>
  <si>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</si>
  <si>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</si>
  <si>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</si>
  <si>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</si>
  <si>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</si>
  <si>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</si>
  <si>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</si>
  <si>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</si>
  <si>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</si>
  <si>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</si>
  <si>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</si>
  <si>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</si>
  <si>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</si>
  <si>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</si>
  <si>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</si>
  <si>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</si>
  <si>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</si>
  <si>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</si>
  <si>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</si>
  <si>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</si>
  <si>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</si>
  <si>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</si>
  <si>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</si>
  <si>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</si>
  <si>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</si>
  <si>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</si>
  <si>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</si>
  <si>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</si>
  <si>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</si>
  <si>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</si>
  <si>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</si>
  <si>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</si>
  <si>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</si>
  <si>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</si>
  <si>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</si>
  <si>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</si>
  <si>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</si>
  <si>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</si>
  <si>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</si>
  <si>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</si>
  <si>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</si>
  <si>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</si>
  <si>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</si>
  <si>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</si>
  <si>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</si>
  <si>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</si>
  <si>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</si>
  <si>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</si>
  <si>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</si>
  <si>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</si>
  <si>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</si>
  <si>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</si>
  <si>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</si>
  <si>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</si>
  <si>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</si>
  <si>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</si>
  <si>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</si>
  <si>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</si>
  <si>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</si>
  <si>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</si>
  <si>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</si>
  <si>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</si>
  <si>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</si>
  <si>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</si>
  <si>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</si>
  <si>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</si>
  <si>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</si>
  <si>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</si>
  <si>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</si>
  <si>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</si>
  <si>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</si>
  <si>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</si>
  <si>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</si>
  <si>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</si>
  <si>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</si>
  <si>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</si>
  <si>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</si>
  <si>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</si>
  <si>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</si>
  <si>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</si>
  <si>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</si>
  <si>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</si>
  <si>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</si>
  <si>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</si>
  <si>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</si>
  <si>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</si>
  <si>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</si>
  <si>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</si>
  <si>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</si>
  <si>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</si>
  <si>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</si>
  <si>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</si>
  <si>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</si>
  <si>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</si>
  <si>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</si>
  <si>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</si>
  <si>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</si>
  <si>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</si>
  <si>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</si>
  <si>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</si>
  <si>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</si>
  <si>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</si>
  <si>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</si>
  <si>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</si>
  <si>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</si>
  <si>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</si>
  <si>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</si>
  <si>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</si>
  <si>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</si>
  <si>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</si>
  <si>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</si>
  <si>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</si>
  <si>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</si>
  <si>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</si>
  <si>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</si>
  <si>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</si>
  <si>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</si>
  <si>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</si>
  <si>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</si>
  <si>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</si>
  <si>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</si>
  <si>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</si>
  <si>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</si>
  <si>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</si>
  <si>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</si>
  <si>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</si>
  <si>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</si>
  <si>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</si>
  <si>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</si>
  <si>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</si>
  <si>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</si>
  <si>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</si>
  <si>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</si>
  <si>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</si>
  <si>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</si>
  <si>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</si>
  <si>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</si>
  <si>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</si>
  <si>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</si>
  <si>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</si>
  <si>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</si>
  <si>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</si>
  <si>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</si>
  <si>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</si>
  <si>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</si>
  <si>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</si>
  <si>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</si>
  <si>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</si>
  <si>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</si>
  <si>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</si>
  <si>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</si>
  <si>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</si>
  <si>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</si>
  <si>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</si>
  <si>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</si>
  <si>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</si>
  <si>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</si>
  <si>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</si>
  <si>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</si>
  <si>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</si>
  <si>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</si>
  <si>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</si>
  <si>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</si>
  <si>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</si>
  <si>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</si>
  <si>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</si>
  <si>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</si>
  <si>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</si>
  <si>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</si>
  <si>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</si>
  <si>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</si>
  <si>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</si>
  <si>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</si>
  <si>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</si>
  <si>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</si>
  <si>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</si>
  <si>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</si>
  <si>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</si>
  <si>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</si>
  <si>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</si>
  <si>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</si>
  <si>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</si>
  <si>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</si>
  <si>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</si>
  <si>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</si>
  <si>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</si>
  <si>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</si>
  <si>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</si>
  <si>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</si>
  <si>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</si>
  <si>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</si>
  <si>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</si>
  <si>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</si>
  <si>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</si>
  <si>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</si>
  <si>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</si>
  <si>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</si>
  <si>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</si>
  <si>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</si>
  <si>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</si>
  <si>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</si>
  <si>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</si>
  <si>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</si>
  <si>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</si>
  <si>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</si>
  <si>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</si>
  <si>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</si>
  <si>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</si>
  <si>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</si>
  <si>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</si>
  <si>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</si>
  <si>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</si>
  <si>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</si>
  <si>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</si>
  <si>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</si>
  <si>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</si>
  <si>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</si>
  <si>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</si>
  <si>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</si>
  <si>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</si>
  <si>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</si>
  <si>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</si>
  <si>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</si>
  <si>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</si>
  <si>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</si>
  <si>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</si>
  <si>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</si>
  <si>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</si>
  <si>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</si>
  <si>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</si>
  <si>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</si>
  <si>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</si>
  <si>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</si>
  <si>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</si>
  <si>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</si>
  <si>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</si>
  <si>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</si>
  <si>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</si>
  <si>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</si>
  <si>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</si>
  <si>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</si>
  <si>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</si>
  <si>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</si>
  <si>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</si>
  <si>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</si>
  <si>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</si>
  <si>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</si>
  <si>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</si>
  <si>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</si>
  <si>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</si>
  <si>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</si>
  <si>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</si>
  <si>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</si>
  <si>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</si>
  <si>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</si>
  <si>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</si>
  <si>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</si>
  <si>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</si>
  <si>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</si>
  <si>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</si>
  <si>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</si>
  <si>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</si>
  <si>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</si>
  <si>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</si>
  <si>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</si>
  <si>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</si>
  <si>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</si>
  <si>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</si>
  <si>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</si>
  <si>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</si>
  <si>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</si>
  <si>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</si>
  <si>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</si>
  <si>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</si>
  <si>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</si>
  <si>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</si>
  <si>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</si>
  <si>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</si>
  <si>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</si>
  <si>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</si>
  <si>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</si>
  <si>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</si>
  <si>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</si>
  <si>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</si>
  <si>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</si>
  <si>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</si>
  <si>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</si>
  <si>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</si>
  <si>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</si>
  <si>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</si>
  <si>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</si>
  <si>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</si>
  <si>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</si>
  <si>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</si>
  <si>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</si>
  <si>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</si>
  <si>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</si>
  <si>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</si>
  <si>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</si>
  <si>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</si>
  <si>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</si>
  <si>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</si>
  <si>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</si>
  <si>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</si>
  <si>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</si>
  <si>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</si>
  <si>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</si>
  <si>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</si>
  <si>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</si>
  <si>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</si>
  <si>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</si>
  <si>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</si>
  <si>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</si>
  <si>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</si>
  <si>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</si>
  <si>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</si>
  <si>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</si>
  <si>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</si>
  <si>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</si>
  <si>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</si>
  <si>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</si>
  <si>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</si>
  <si>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</si>
  <si>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</si>
  <si>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</si>
  <si>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</si>
  <si>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</si>
  <si>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</si>
  <si>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</si>
  <si>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</si>
  <si>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</si>
  <si>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</si>
  <si>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</si>
  <si>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</si>
  <si>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</si>
  <si>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</si>
  <si>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</si>
  <si>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</si>
  <si>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</si>
  <si>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</si>
  <si>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</si>
  <si>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</si>
  <si>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</si>
  <si>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</si>
  <si>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</si>
  <si>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</si>
  <si>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</si>
  <si>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</si>
  <si>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</si>
  <si>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</si>
  <si>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</si>
  <si>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</si>
  <si>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</si>
  <si>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</si>
  <si>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</si>
  <si>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</si>
  <si>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</si>
  <si>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</si>
  <si>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</si>
  <si>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</si>
  <si>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</si>
  <si>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</si>
  <si>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</si>
  <si>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</si>
  <si>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</si>
  <si>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</si>
  <si>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</si>
  <si>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</si>
  <si>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</si>
  <si>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</si>
  <si>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</si>
  <si>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</si>
  <si>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</si>
  <si>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</si>
  <si>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</si>
  <si>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</si>
  <si>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</si>
  <si>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</si>
  <si>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</si>
  <si>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</si>
  <si>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</si>
  <si>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</si>
  <si>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</si>
  <si>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</si>
  <si>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</si>
  <si>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</si>
  <si>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</si>
  <si>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</si>
  <si>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</si>
  <si>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</si>
  <si>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</si>
  <si>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</si>
  <si>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</si>
  <si>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</si>
  <si>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</si>
  <si>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</si>
  <si>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</si>
  <si>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</si>
  <si>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</si>
  <si>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</si>
  <si>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</si>
  <si>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</si>
  <si>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</si>
  <si>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</si>
  <si>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</si>
  <si>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</si>
  <si>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</si>
  <si>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</si>
  <si>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</si>
  <si>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</si>
  <si>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</si>
  <si>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</si>
  <si>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</si>
  <si>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</si>
  <si>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</si>
  <si>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</si>
  <si>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</si>
  <si>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</si>
  <si>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</si>
  <si>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</si>
  <si>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</si>
  <si>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</si>
  <si>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</si>
  <si>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</si>
  <si>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</si>
  <si>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</si>
  <si>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</si>
  <si>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</si>
  <si>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</si>
  <si>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</si>
  <si>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</si>
  <si>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</si>
  <si>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</si>
  <si>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</si>
  <si>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</si>
  <si>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</si>
  <si>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</si>
  <si>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</si>
  <si>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</si>
  <si>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</si>
  <si>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</si>
  <si>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</si>
  <si>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</si>
  <si>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</si>
  <si>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</si>
  <si>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</si>
  <si>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</si>
  <si>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</si>
  <si>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</si>
  <si>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</si>
  <si>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</si>
  <si>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</si>
  <si>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</si>
  <si>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</si>
  <si>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</si>
  <si>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</si>
  <si>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</si>
  <si>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</si>
  <si>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</si>
  <si>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</si>
  <si>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</si>
  <si>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</si>
  <si>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</si>
  <si>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</si>
  <si>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</si>
  <si>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</si>
  <si>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</si>
  <si>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</si>
  <si>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</si>
  <si>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</si>
  <si>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</si>
  <si>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</si>
  <si>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</si>
  <si>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</si>
  <si>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</si>
  <si>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</si>
  <si>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</si>
  <si>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</si>
  <si>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</si>
  <si>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</si>
  <si>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</si>
  <si>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</si>
  <si>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</si>
  <si>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</si>
  <si>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</si>
  <si>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</si>
  <si>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</si>
  <si>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</si>
  <si>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</si>
  <si>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</si>
  <si>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</si>
  <si>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</si>
  <si>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</si>
  <si>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</si>
  <si>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</si>
  <si>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</si>
  <si>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</si>
  <si>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</si>
  <si>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</si>
  <si>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</si>
  <si>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</si>
  <si>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</si>
  <si>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</si>
  <si>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</si>
  <si>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</si>
  <si>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</si>
  <si>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</si>
  <si>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</si>
  <si>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</si>
  <si>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</si>
  <si>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</si>
  <si>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</si>
  <si>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</si>
  <si>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</si>
  <si>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</si>
  <si>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</si>
  <si>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</si>
  <si>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</si>
  <si>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</si>
  <si>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</si>
  <si>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</si>
  <si>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</si>
  <si>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</si>
  <si>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</si>
  <si>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</si>
  <si>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</si>
  <si>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</si>
  <si>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</si>
  <si>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</si>
  <si>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</si>
  <si>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</si>
  <si>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</si>
  <si>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</si>
  <si>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</si>
  <si>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</si>
  <si>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</si>
  <si>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</si>
  <si>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</si>
  <si>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</si>
  <si>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</si>
  <si>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</si>
  <si>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</si>
  <si>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</si>
  <si>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</si>
  <si>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</si>
  <si>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</si>
  <si>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</si>
  <si>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</si>
  <si>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</si>
  <si>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</si>
  <si>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</si>
  <si>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</si>
  <si>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</si>
  <si>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</si>
  <si>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</si>
  <si>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</si>
  <si>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</si>
  <si>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</si>
  <si>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</si>
  <si>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</si>
  <si>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</si>
  <si>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</si>
  <si>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</si>
  <si>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</si>
  <si>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</si>
  <si>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</si>
  <si>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</si>
  <si>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</si>
  <si>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</si>
  <si>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</si>
  <si>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</si>
  <si>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</si>
  <si>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</si>
  <si>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</si>
  <si>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</si>
  <si>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</si>
  <si>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</si>
  <si>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</si>
  <si>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</si>
  <si>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</si>
  <si>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</si>
  <si>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</si>
  <si>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</si>
  <si>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</si>
  <si>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</si>
  <si>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</si>
  <si>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</si>
  <si>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</si>
  <si>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</si>
  <si>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</si>
  <si>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</si>
  <si>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</si>
  <si>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</si>
  <si>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</si>
  <si>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</si>
  <si>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</si>
  <si>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</si>
  <si>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</si>
  <si>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</si>
  <si>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</si>
  <si>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</si>
  <si>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</si>
  <si>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</si>
  <si>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</si>
  <si>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</si>
  <si>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</si>
  <si>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</si>
  <si>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</si>
  <si>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</si>
  <si>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</si>
  <si>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</si>
  <si>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</si>
  <si>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</si>
  <si>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</si>
  <si>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</si>
  <si>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</si>
  <si>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</si>
  <si>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</si>
  <si>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</si>
  <si>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</si>
  <si>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</si>
  <si>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</si>
  <si>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</si>
  <si>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</si>
  <si>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</si>
  <si>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</si>
  <si>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</si>
  <si>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</si>
  <si>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</si>
  <si>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</si>
  <si>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</si>
  <si>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</si>
  <si>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</si>
  <si>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</si>
  <si>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</si>
  <si>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</si>
  <si>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</si>
  <si>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</si>
  <si>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</si>
  <si>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</si>
  <si>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</si>
  <si>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</si>
  <si>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</si>
  <si>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</si>
  <si>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</si>
  <si>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</si>
  <si>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</si>
  <si>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</si>
  <si>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</si>
  <si>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</si>
  <si>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</si>
  <si>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</si>
  <si>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</si>
  <si>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</si>
  <si>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</si>
  <si>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</si>
  <si>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</si>
  <si>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</si>
  <si>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</si>
  <si>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</si>
  <si>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</si>
  <si>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</si>
  <si>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</si>
  <si>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</si>
  <si>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</si>
  <si>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</si>
  <si>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</si>
  <si>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</si>
  <si>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</si>
  <si>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</si>
  <si>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</si>
  <si>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</si>
  <si>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</si>
  <si>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</si>
  <si>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</si>
  <si>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</si>
  <si>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</si>
  <si>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</si>
  <si>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</si>
  <si>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</si>
  <si>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</si>
  <si>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</si>
  <si>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</si>
  <si>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</si>
  <si>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</si>
  <si>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</si>
  <si>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</si>
  <si>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</si>
  <si>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</si>
  <si>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</si>
  <si>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</si>
  <si>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</si>
  <si>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</si>
  <si>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</si>
  <si>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</si>
  <si>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</si>
  <si>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</si>
  <si>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</si>
  <si>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</si>
  <si>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</si>
  <si>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</si>
  <si>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</si>
  <si>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</si>
  <si>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</si>
  <si>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</si>
  <si>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</si>
  <si>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</si>
  <si>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</si>
  <si>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</si>
  <si>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</si>
  <si>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</si>
  <si>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</si>
  <si>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</si>
  <si>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</si>
  <si>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</si>
  <si>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</si>
  <si>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</si>
  <si>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</si>
  <si>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</si>
  <si>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</si>
  <si>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</si>
  <si>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</si>
  <si>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</si>
  <si>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</si>
  <si>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</si>
  <si>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</si>
  <si>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</si>
  <si>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</si>
  <si>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</si>
  <si>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</si>
  <si>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</si>
  <si>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</si>
  <si>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</si>
  <si>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</si>
  <si>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</si>
  <si>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</si>
  <si>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</si>
  <si>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</si>
  <si>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</si>
  <si>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</si>
  <si>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</si>
  <si>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</si>
  <si>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</si>
  <si>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</si>
  <si>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</si>
  <si>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</si>
  <si>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</si>
  <si>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</si>
  <si>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</si>
  <si>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</si>
  <si>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</si>
  <si>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</si>
  <si>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</si>
  <si>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</si>
  <si>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</si>
  <si>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</si>
  <si>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</si>
  <si>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</si>
  <si>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</si>
  <si>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</si>
  <si>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</si>
  <si>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</si>
  <si>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</si>
  <si>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</si>
  <si>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</si>
  <si>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</si>
  <si>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</si>
  <si>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</si>
  <si>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</si>
  <si>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</si>
  <si>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</si>
  <si>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</si>
  <si>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</si>
  <si>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</si>
  <si>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</si>
  <si>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</si>
  <si>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</si>
  <si>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</si>
  <si>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</si>
  <si>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</si>
  <si>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</si>
  <si>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</si>
  <si>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</si>
  <si>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</si>
  <si>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</si>
  <si>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</si>
  <si>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</si>
  <si>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</si>
  <si>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</si>
  <si>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</si>
  <si>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</si>
  <si>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</si>
  <si>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</si>
  <si>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</si>
  <si>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</si>
  <si>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</si>
  <si>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</si>
  <si>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</si>
  <si>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</si>
  <si>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</si>
  <si>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</si>
  <si>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</si>
  <si>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</si>
  <si>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</si>
  <si>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</si>
  <si>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</si>
  <si>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</si>
  <si>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</si>
  <si>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</si>
  <si>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</si>
  <si>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</si>
  <si>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</si>
  <si>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</si>
  <si>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</si>
  <si>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</si>
  <si>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</si>
  <si>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</si>
  <si>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</si>
  <si>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</si>
  <si>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</si>
  <si>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</si>
  <si>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</si>
  <si>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</si>
  <si>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</si>
  <si>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</si>
  <si>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</si>
  <si>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</si>
  <si>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</si>
  <si>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</si>
  <si>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</si>
  <si>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</si>
  <si>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</si>
  <si>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</si>
  <si>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</si>
  <si>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</si>
  <si>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</si>
  <si>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</si>
  <si>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</si>
  <si>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</si>
  <si>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</si>
  <si>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</si>
  <si>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</si>
  <si>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</si>
  <si>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</si>
  <si>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</si>
  <si>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</si>
  <si>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</si>
  <si>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</si>
  <si>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</si>
  <si>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</si>
  <si>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</si>
  <si>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</si>
  <si>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</si>
  <si>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</si>
  <si>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</si>
  <si>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</si>
  <si>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</si>
  <si>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</si>
  <si>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</si>
  <si>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</si>
  <si>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</si>
  <si>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</si>
  <si>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</si>
  <si>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</si>
  <si>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</si>
  <si>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</si>
  <si>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</si>
  <si>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</si>
  <si>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</si>
  <si>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</si>
  <si>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</si>
  <si>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</si>
  <si>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</si>
  <si>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</si>
  <si>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</si>
  <si>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</si>
  <si>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</si>
  <si>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</si>
  <si>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</si>
  <si>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</si>
  <si>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</si>
  <si>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</si>
  <si>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</si>
  <si>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</si>
  <si>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</si>
  <si>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</si>
  <si>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</si>
  <si>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</si>
  <si>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</si>
  <si>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</si>
  <si>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</si>
  <si>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</si>
  <si>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</si>
  <si>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</si>
  <si>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</si>
  <si>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</si>
  <si>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</si>
  <si>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</si>
  <si>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</si>
  <si>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</si>
  <si>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</si>
  <si>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</si>
  <si>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</si>
  <si>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</si>
  <si>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</si>
  <si>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</si>
  <si>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</si>
  <si>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</si>
  <si>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</si>
  <si>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</si>
  <si>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</si>
  <si>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</si>
  <si>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</si>
  <si>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</si>
  <si>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</si>
  <si>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</si>
  <si>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</si>
  <si>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</si>
  <si>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</si>
  <si>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</si>
  <si>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</si>
  <si>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</si>
  <si>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</si>
  <si>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</si>
  <si>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</si>
  <si>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</si>
  <si>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</si>
  <si>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</si>
  <si>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</si>
  <si>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</si>
  <si>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</si>
  <si>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</si>
  <si>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</si>
  <si>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</si>
  <si>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</si>
  <si>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</si>
  <si>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</si>
  <si>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</si>
  <si>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</si>
  <si>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</si>
  <si>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</si>
  <si>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</si>
  <si>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</si>
  <si>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</si>
  <si>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</si>
  <si>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</si>
  <si>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</si>
  <si>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</si>
  <si>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</si>
  <si>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</si>
  <si>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</si>
  <si>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</si>
  <si>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</si>
  <si>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</si>
  <si>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</si>
  <si>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</si>
  <si>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</si>
  <si>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</si>
  <si>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</si>
  <si>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</si>
  <si>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</si>
  <si>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</si>
  <si>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</si>
  <si>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</si>
  <si>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</si>
  <si>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</si>
  <si>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</si>
  <si>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</si>
  <si>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</si>
  <si>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</si>
  <si>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</si>
  <si>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</si>
  <si>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</si>
  <si>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</si>
  <si>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</si>
  <si>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</si>
  <si>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</si>
  <si>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</si>
  <si>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</si>
  <si>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</si>
  <si>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</si>
  <si>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</si>
  <si>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</si>
  <si>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</si>
  <si>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</si>
  <si>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</si>
  <si>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</si>
  <si>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</si>
  <si>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</si>
  <si>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</si>
  <si>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</si>
  <si>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</si>
  <si>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</si>
  <si>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</si>
  <si>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</si>
  <si>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</si>
  <si>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</si>
  <si>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</si>
  <si>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</si>
  <si>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</si>
  <si>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</si>
  <si>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</si>
  <si>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</si>
  <si>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</si>
  <si>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</si>
  <si>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</si>
  <si>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</si>
  <si>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</si>
  <si>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</si>
  <si>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</si>
  <si>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</si>
  <si>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</si>
  <si>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</si>
  <si>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</si>
  <si>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</si>
  <si>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</si>
  <si>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</si>
  <si>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</si>
  <si>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</si>
  <si>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</si>
  <si>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</si>
  <si>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</si>
  <si>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</si>
  <si>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</si>
  <si>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</si>
  <si>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</si>
  <si>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</si>
  <si>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</si>
  <si>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</si>
  <si>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</si>
  <si>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</si>
  <si>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</si>
  <si>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</si>
  <si>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</si>
  <si>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</si>
  <si>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</si>
  <si>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</si>
  <si>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</si>
  <si>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</si>
  <si>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</si>
  <si>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</si>
  <si>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</si>
  <si>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</si>
  <si>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</si>
  <si>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</si>
  <si>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</si>
  <si>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</si>
  <si>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</si>
  <si>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</si>
  <si>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</si>
  <si>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</si>
  <si>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</si>
  <si>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</si>
  <si>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</si>
  <si>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</si>
  <si>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</si>
  <si>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</si>
  <si>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</si>
  <si>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</si>
  <si>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</si>
  <si>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</si>
  <si>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</si>
  <si>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</si>
  <si>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</si>
  <si>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</si>
  <si>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</si>
  <si>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</si>
  <si>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</si>
  <si>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</si>
  <si>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</si>
  <si>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</si>
  <si>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</si>
  <si>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</si>
  <si>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</si>
  <si>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</si>
  <si>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</si>
  <si>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</si>
  <si>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</si>
  <si>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</si>
  <si>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</si>
  <si>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</si>
  <si>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</si>
  <si>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</si>
  <si>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</si>
  <si>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</si>
  <si>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</si>
  <si>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</si>
  <si>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</si>
  <si>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</si>
  <si>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</si>
  <si>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</si>
  <si>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</si>
  <si>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</si>
  <si>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</si>
  <si>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</si>
  <si>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</si>
  <si>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</si>
  <si>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</si>
  <si>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</si>
  <si>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</si>
  <si>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</si>
  <si>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</si>
  <si>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</si>
  <si>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</si>
  <si>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</si>
  <si>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</si>
  <si>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</si>
  <si>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</si>
  <si>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</si>
  <si>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</si>
  <si>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</si>
  <si>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</si>
  <si>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</si>
  <si>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</si>
  <si>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</si>
  <si>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</si>
  <si>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</si>
  <si>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</si>
  <si>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</si>
  <si>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</si>
  <si>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</si>
  <si>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</si>
  <si>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</si>
  <si>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</si>
  <si>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</si>
  <si>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</si>
  <si>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</si>
  <si>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</si>
  <si>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</si>
  <si>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</si>
  <si>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</si>
  <si>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</si>
  <si>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</si>
  <si>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</si>
  <si>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</si>
  <si>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</si>
  <si>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</si>
  <si>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</si>
  <si>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</si>
  <si>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</si>
  <si>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</si>
  <si>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</si>
  <si>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</si>
  <si>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</si>
  <si>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</si>
  <si>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</si>
  <si>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</si>
  <si>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</si>
  <si>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</si>
  <si>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</si>
  <si>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</si>
  <si>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</si>
  <si>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</si>
  <si>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</si>
  <si>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</si>
  <si>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</si>
  <si>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</si>
  <si>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</si>
  <si>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</si>
  <si>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</si>
  <si>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</si>
  <si>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</si>
  <si>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</si>
  <si>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</si>
  <si>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</si>
  <si>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</si>
  <si>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</si>
  <si>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</si>
  <si>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</si>
  <si>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</si>
  <si>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</si>
  <si>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</si>
  <si>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</si>
  <si>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</si>
  <si>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</si>
  <si>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</si>
  <si>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</si>
  <si>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</si>
  <si>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</si>
  <si>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</si>
  <si>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</si>
  <si>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</si>
  <si>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</si>
  <si>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</si>
  <si>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</si>
  <si>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</si>
  <si>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</si>
  <si>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</si>
  <si>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</si>
  <si>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</si>
  <si>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</si>
  <si>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</si>
  <si>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</si>
  <si>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</si>
  <si>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</si>
  <si>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</si>
  <si>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</si>
  <si>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</si>
  <si>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</si>
  <si>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</si>
  <si>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</si>
  <si>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</si>
  <si>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</si>
  <si>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</si>
  <si>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</si>
  <si>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</si>
  <si>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</si>
  <si>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</si>
  <si>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</si>
  <si>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</si>
  <si>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</si>
  <si>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</si>
  <si>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</si>
  <si>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</si>
  <si>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</si>
  <si>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</si>
  <si>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</si>
  <si>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</si>
  <si>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</si>
  <si>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</si>
  <si>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</si>
  <si>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</si>
  <si>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</si>
  <si>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</si>
  <si>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</si>
  <si>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</si>
  <si>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</si>
  <si>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</si>
  <si>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</si>
  <si>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</si>
  <si>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</si>
  <si>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</si>
  <si>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</si>
  <si>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</si>
  <si>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</si>
  <si>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</si>
  <si>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</si>
  <si>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</si>
  <si>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</si>
  <si>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</si>
  <si>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</si>
  <si>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</si>
  <si>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</si>
  <si>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</si>
  <si>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</si>
  <si>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</si>
  <si>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</si>
  <si>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</si>
  <si>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</si>
  <si>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</si>
  <si>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</si>
  <si>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</si>
  <si>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</si>
  <si>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</si>
  <si>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</si>
  <si>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</si>
  <si>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</si>
  <si>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</si>
  <si>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</si>
  <si>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</si>
  <si>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</si>
  <si>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</si>
  <si>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</si>
  <si>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</si>
  <si>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</si>
  <si>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</si>
  <si>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</si>
  <si>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</si>
  <si>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</si>
  <si>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</si>
  <si>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</si>
  <si>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</si>
  <si>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</si>
  <si>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</si>
  <si>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</si>
  <si>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</si>
  <si>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</si>
  <si>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</si>
  <si>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</si>
  <si>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</si>
  <si>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</si>
  <si>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</si>
  <si>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</si>
  <si>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</si>
  <si>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</si>
  <si>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</si>
  <si>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</si>
  <si>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</si>
  <si>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</si>
  <si>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</si>
  <si>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</si>
  <si>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</si>
  <si>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</si>
  <si>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</si>
  <si>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</si>
  <si>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</si>
  <si>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</si>
  <si>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</si>
  <si>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</si>
  <si>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</si>
  <si>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</si>
  <si>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</si>
  <si>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</si>
  <si>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</si>
  <si>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</si>
  <si>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</si>
  <si>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</si>
  <si>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</si>
  <si>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</si>
  <si>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</si>
  <si>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</si>
  <si>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</si>
  <si>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</si>
  <si>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</si>
  <si>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</si>
  <si>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</si>
  <si>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</si>
  <si>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</si>
  <si>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</si>
  <si>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</si>
  <si>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</si>
  <si>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</si>
  <si>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</si>
  <si>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</si>
  <si>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</si>
  <si>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</si>
  <si>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</si>
  <si>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</si>
  <si>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</si>
  <si>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</si>
  <si>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</si>
  <si>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</si>
  <si>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</si>
  <si>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</si>
  <si>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</si>
  <si>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</si>
  <si>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</si>
  <si>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</si>
  <si>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</si>
  <si>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</si>
  <si>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</si>
  <si>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</si>
  <si>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</si>
  <si>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</si>
  <si>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</si>
  <si>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</si>
  <si>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</si>
  <si>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</si>
  <si>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</si>
  <si>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</si>
  <si>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</si>
  <si>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</si>
  <si>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</si>
  <si>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</si>
  <si>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</si>
  <si>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</si>
  <si>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</si>
  <si>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</si>
  <si>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</si>
  <si>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</si>
  <si>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</si>
  <si>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</si>
  <si>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</si>
  <si>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</si>
  <si>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</si>
  <si>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</si>
  <si>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</si>
  <si>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</si>
  <si>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</si>
  <si>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</si>
  <si>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</si>
  <si>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</si>
  <si>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</si>
  <si>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</si>
  <si>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</si>
  <si>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</si>
  <si>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</si>
  <si>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</si>
  <si>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</si>
  <si>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</si>
  <si>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</si>
  <si>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</si>
  <si>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</si>
  <si>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</si>
  <si>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</si>
  <si>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</si>
  <si>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</si>
  <si>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</si>
  <si>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</si>
  <si>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</si>
  <si>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</si>
  <si>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</si>
  <si>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</si>
  <si>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</si>
  <si>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</si>
  <si>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</si>
  <si>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</si>
  <si>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</si>
  <si>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</si>
  <si>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</si>
  <si>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</si>
  <si>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</si>
  <si>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</si>
  <si>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</si>
  <si>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</si>
  <si>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</si>
  <si>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</si>
  <si>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</si>
  <si>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</si>
  <si>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</si>
  <si>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</si>
  <si>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</si>
  <si>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</si>
  <si>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</si>
  <si>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</si>
  <si>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</si>
  <si>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</si>
  <si>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</si>
  <si>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</si>
  <si>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</si>
  <si>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</si>
  <si>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</si>
  <si>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</si>
  <si>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</si>
  <si>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</si>
  <si>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</si>
  <si>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</si>
  <si>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</si>
  <si>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</si>
  <si>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</si>
  <si>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</si>
  <si>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</si>
  <si>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</si>
  <si>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</si>
  <si>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</si>
  <si>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</si>
  <si>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</si>
  <si>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</si>
  <si>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</si>
  <si>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</si>
  <si>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</si>
  <si>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</si>
  <si>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</si>
  <si>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</si>
  <si>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</si>
  <si>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</si>
  <si>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</si>
  <si>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</si>
  <si>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</si>
  <si>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</si>
  <si>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</si>
  <si>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</si>
  <si>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</si>
  <si>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</si>
  <si>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</si>
  <si>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</si>
  <si>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</si>
  <si>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</si>
  <si>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</si>
  <si>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</si>
  <si>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</si>
  <si>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</si>
  <si>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</si>
  <si>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</si>
  <si>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</si>
  <si>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</si>
  <si>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</si>
  <si>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</si>
  <si>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</si>
  <si>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</si>
  <si>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</si>
  <si>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</si>
  <si>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</si>
  <si>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</si>
  <si>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</si>
  <si>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</si>
  <si>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</si>
  <si>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</si>
  <si>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</si>
  <si>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</si>
  <si>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</si>
  <si>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</si>
  <si>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</si>
  <si>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</si>
  <si>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</si>
  <si>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</si>
  <si>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</si>
  <si>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</si>
  <si>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</si>
  <si>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</si>
  <si>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</si>
  <si>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</si>
  <si>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</si>
  <si>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</si>
  <si>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</si>
  <si>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</si>
  <si>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</si>
  <si>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</si>
  <si>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</si>
  <si>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</si>
  <si>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</si>
  <si>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</si>
  <si>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</si>
  <si>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</si>
  <si>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</si>
  <si>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</si>
  <si>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</si>
  <si>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</si>
  <si>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</si>
  <si>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</si>
  <si>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</si>
  <si>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</si>
  <si>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</si>
  <si>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</si>
  <si>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</si>
  <si>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</si>
  <si>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</si>
  <si>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</si>
  <si>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</si>
  <si>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</si>
  <si>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</si>
  <si>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</si>
  <si>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</si>
  <si>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</si>
  <si>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</si>
  <si>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</si>
  <si>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</si>
  <si>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</si>
  <si>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</si>
  <si>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</si>
  <si>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</si>
  <si>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</si>
  <si>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</si>
  <si>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</si>
  <si>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</si>
  <si>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</si>
  <si>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</si>
  <si>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</si>
  <si>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</si>
  <si>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</si>
  <si>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</si>
  <si>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</si>
  <si>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</si>
  <si>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</si>
  <si>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</si>
  <si>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</si>
  <si>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</si>
  <si>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</si>
  <si>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</si>
  <si>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</si>
  <si>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</si>
  <si>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</si>
  <si>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</si>
  <si>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</si>
  <si>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</si>
  <si>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</si>
  <si>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</si>
  <si>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</si>
  <si>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</si>
  <si>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</si>
  <si>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</si>
  <si>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</si>
  <si>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</si>
  <si>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</si>
  <si>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</si>
  <si>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</si>
  <si>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</si>
  <si>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</si>
  <si>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</si>
  <si>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</si>
  <si>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</si>
  <si>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</si>
  <si>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</si>
  <si>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</si>
  <si>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</si>
  <si>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</si>
  <si>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</si>
  <si>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</si>
  <si>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</si>
  <si>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</si>
  <si>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</si>
  <si>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</si>
  <si>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</si>
  <si>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</si>
  <si>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</si>
  <si>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</si>
  <si>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</si>
  <si>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</si>
  <si>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</si>
  <si>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</si>
  <si>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</si>
  <si>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</si>
  <si>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</si>
  <si>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</si>
  <si>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</si>
  <si>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</si>
  <si>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</si>
  <si>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</si>
  <si>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</si>
  <si>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</si>
  <si>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</si>
  <si>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</si>
  <si>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</si>
  <si>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</si>
  <si>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</si>
  <si>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</si>
  <si>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</si>
  <si>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</si>
  <si>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</si>
  <si>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</si>
  <si>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</si>
  <si>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</si>
  <si>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</si>
  <si>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</si>
  <si>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</si>
  <si>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</si>
  <si>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</si>
  <si>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</si>
  <si>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</si>
  <si>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</si>
  <si>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</si>
  <si>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</si>
  <si>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</si>
  <si>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</si>
  <si>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</si>
  <si>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</si>
  <si>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</si>
  <si>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</si>
  <si>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</si>
  <si>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</si>
  <si>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</si>
  <si>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</si>
  <si>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</si>
  <si>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</si>
  <si>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</si>
  <si>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</si>
  <si>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</si>
  <si>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</si>
  <si>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</si>
  <si>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</si>
  <si>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</si>
  <si>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</si>
  <si>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</si>
  <si>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</si>
  <si>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</si>
  <si>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</si>
  <si>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</si>
  <si>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</si>
  <si>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</si>
  <si>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</si>
  <si>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</si>
  <si>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</si>
  <si>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</si>
  <si>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</si>
  <si>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</si>
  <si>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</si>
  <si>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</si>
  <si>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</si>
  <si>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</si>
  <si>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</si>
  <si>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</si>
  <si>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</si>
  <si>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</si>
  <si>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</si>
  <si>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</si>
  <si>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</si>
  <si>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</si>
  <si>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</si>
  <si>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</si>
  <si>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</si>
  <si>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</si>
  <si>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</si>
  <si>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</si>
  <si>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</si>
  <si>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</si>
  <si>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</si>
  <si>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</si>
  <si>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</si>
  <si>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</si>
  <si>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</si>
  <si>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</si>
  <si>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</si>
  <si>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</si>
  <si>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</si>
  <si>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</si>
  <si>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</si>
  <si>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</si>
  <si>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</si>
  <si>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</si>
  <si>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</si>
  <si>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</si>
  <si>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</si>
  <si>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</si>
  <si>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</si>
  <si>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</si>
  <si>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</si>
  <si>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</si>
  <si>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</si>
  <si>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</si>
  <si>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</si>
  <si>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</si>
  <si>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</si>
  <si>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</si>
  <si>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</si>
  <si>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</si>
  <si>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</si>
  <si>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</si>
  <si>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</si>
  <si>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</si>
  <si>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</si>
  <si>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</si>
  <si>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</si>
  <si>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</si>
  <si>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</si>
  <si>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</si>
  <si>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</si>
  <si>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</si>
  <si>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</si>
  <si>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</si>
  <si>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</si>
  <si>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</si>
  <si>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</si>
  <si>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</si>
  <si>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</si>
  <si>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</si>
  <si>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</si>
  <si>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</si>
  <si>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</si>
  <si>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</si>
  <si>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</si>
  <si>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</si>
  <si>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</si>
  <si>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</si>
  <si>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</si>
  <si>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</si>
  <si>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</si>
  <si>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</si>
  <si>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</si>
  <si>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</si>
  <si>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</si>
  <si>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</si>
  <si>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</si>
  <si>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</si>
  <si>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</si>
  <si>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</si>
  <si>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</si>
  <si>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</si>
  <si>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</si>
  <si>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</si>
  <si>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</si>
  <si>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</si>
  <si>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</si>
  <si>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</si>
  <si>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</si>
  <si>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</si>
  <si>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</si>
  <si>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</si>
  <si>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</si>
  <si>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</si>
  <si>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</si>
  <si>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</si>
  <si>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</si>
  <si>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</si>
  <si>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</si>
  <si>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</si>
  <si>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</si>
  <si>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</si>
  <si>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</si>
  <si>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</si>
  <si>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</si>
  <si>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</si>
  <si>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</si>
  <si>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</si>
  <si>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</si>
  <si>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</si>
  <si>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</si>
  <si>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</si>
  <si>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</si>
  <si>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</si>
  <si>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</si>
  <si>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</si>
  <si>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</si>
  <si>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</si>
  <si>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</si>
  <si>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</si>
  <si>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</si>
  <si>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</si>
  <si>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</si>
  <si>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</si>
  <si>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</si>
  <si>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</si>
  <si>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</si>
  <si>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</si>
  <si>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</si>
  <si>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</si>
  <si>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</si>
  <si>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</si>
  <si>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</si>
  <si>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</si>
  <si>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</si>
  <si>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</si>
  <si>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</si>
  <si>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</si>
  <si>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</si>
  <si>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</si>
  <si>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</si>
  <si>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</si>
  <si>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</si>
  <si>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</si>
  <si>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</si>
  <si>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</si>
  <si>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</si>
  <si>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</si>
  <si>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</si>
  <si>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</si>
  <si>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</si>
  <si>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</si>
  <si>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</si>
  <si>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</si>
  <si>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</si>
  <si>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</si>
  <si>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</si>
  <si>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</si>
  <si>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</si>
  <si>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</si>
  <si>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</si>
  <si>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</si>
  <si>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</si>
  <si>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</si>
  <si>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</si>
  <si>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</si>
  <si>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</si>
  <si>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</si>
  <si>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</si>
  <si>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</si>
  <si>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</si>
  <si>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</si>
  <si>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</si>
  <si>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</si>
  <si>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</si>
  <si>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</si>
  <si>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</si>
  <si>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</si>
  <si>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</si>
  <si>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</si>
  <si>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</si>
  <si>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</si>
  <si>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</si>
  <si>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</si>
  <si>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</si>
  <si>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</si>
  <si>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</si>
  <si>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</si>
  <si>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</si>
  <si>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</si>
  <si>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</si>
  <si>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</si>
  <si>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</si>
  <si>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</si>
  <si>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</si>
  <si>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</si>
  <si>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</si>
  <si>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</si>
  <si>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</si>
  <si>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</si>
  <si>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</si>
  <si>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</si>
  <si>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</si>
  <si>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</si>
  <si>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</si>
  <si>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</si>
  <si>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</si>
  <si>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</si>
  <si>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</si>
  <si>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</si>
  <si>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</si>
  <si>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</si>
  <si>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</si>
  <si>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</si>
  <si>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</si>
  <si>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</si>
  <si>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</si>
  <si>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</si>
  <si>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</si>
  <si>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</si>
  <si>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</si>
  <si>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</si>
  <si>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</si>
  <si>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</si>
  <si>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</si>
  <si>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</si>
  <si>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</si>
  <si>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</si>
  <si>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</si>
  <si>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</si>
  <si>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</si>
  <si>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</si>
  <si>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</si>
  <si>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</si>
  <si>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</si>
  <si>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</si>
  <si>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</si>
  <si>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</si>
  <si>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</si>
  <si>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</si>
  <si>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</si>
  <si>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</si>
  <si>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</si>
  <si>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</si>
  <si>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</si>
  <si>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</si>
  <si>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</si>
  <si>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</si>
  <si>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</si>
  <si>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</si>
  <si>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</si>
  <si>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</si>
  <si>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</si>
  <si>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</si>
  <si>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</si>
  <si>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</si>
  <si>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</si>
  <si>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</si>
  <si>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</si>
  <si>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</si>
  <si>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</si>
  <si>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</si>
  <si>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</si>
  <si>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</si>
  <si>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</si>
  <si>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</si>
  <si>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</si>
  <si>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</si>
  <si>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</si>
  <si>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</si>
  <si>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</si>
  <si>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</si>
  <si>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</si>
  <si>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</si>
  <si>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</si>
  <si>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</si>
  <si>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</si>
  <si>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</si>
  <si>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</si>
  <si>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</si>
  <si>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</si>
  <si>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</si>
  <si>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</si>
  <si>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</si>
  <si>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</si>
  <si>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</si>
  <si>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</si>
  <si>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</si>
  <si>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</si>
  <si>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</si>
  <si>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</si>
  <si>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</si>
  <si>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</si>
  <si>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</si>
  <si>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</si>
  <si>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</si>
  <si>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</si>
  <si>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</si>
  <si>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</si>
  <si>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</si>
  <si>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</si>
  <si>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</si>
  <si>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</si>
  <si>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</si>
  <si>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</si>
  <si>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</si>
  <si>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</si>
  <si>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</si>
  <si>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</si>
  <si>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</si>
  <si>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</si>
  <si>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</si>
  <si>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</si>
  <si>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</si>
  <si>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</si>
  <si>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</si>
  <si>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</si>
  <si>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</si>
  <si>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</si>
  <si>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</si>
  <si>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</si>
  <si>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</si>
  <si>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</si>
  <si>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</si>
  <si>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</si>
  <si>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</si>
  <si>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</si>
  <si>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</si>
  <si>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</si>
  <si>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</si>
  <si>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</si>
  <si>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</si>
  <si>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</si>
  <si>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</si>
  <si>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</si>
  <si>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</si>
  <si>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</si>
  <si>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</si>
  <si>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</si>
  <si>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</si>
  <si>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</si>
  <si>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</si>
  <si>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</si>
  <si>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</si>
  <si>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</si>
  <si>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</si>
  <si>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</si>
  <si>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</si>
  <si>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</si>
  <si>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</si>
  <si>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</si>
  <si>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</si>
  <si>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</si>
  <si>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</si>
  <si>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</si>
  <si>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</si>
  <si>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</si>
  <si>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</si>
  <si>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</si>
  <si>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</si>
  <si>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</si>
  <si>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</si>
  <si>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</si>
  <si>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</si>
  <si>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</si>
  <si>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</si>
  <si>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</si>
  <si>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</si>
  <si>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</si>
  <si>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</si>
  <si>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</si>
  <si>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</si>
  <si>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</si>
  <si>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</si>
  <si>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</si>
  <si>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</si>
  <si>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</si>
  <si>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</si>
  <si>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</si>
  <si>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</si>
  <si>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</si>
  <si>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</si>
  <si>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</si>
  <si>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</si>
  <si>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</si>
  <si>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</si>
  <si>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</si>
  <si>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</si>
  <si>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</si>
  <si>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</si>
  <si>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</si>
  <si>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</si>
  <si>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</si>
  <si>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</si>
  <si>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</si>
  <si>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</si>
  <si>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</si>
  <si>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</si>
  <si>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</si>
  <si>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</si>
  <si>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</si>
  <si>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</si>
  <si>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</si>
  <si>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</si>
  <si>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</si>
  <si>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</si>
  <si>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</si>
  <si>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</si>
  <si>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</si>
  <si>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</si>
  <si>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</si>
  <si>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</si>
  <si>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</si>
  <si>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</si>
  <si>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</si>
  <si>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</si>
  <si>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</si>
  <si>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</si>
  <si>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</si>
  <si>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</si>
  <si>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</si>
  <si>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</si>
  <si>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</si>
  <si>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</si>
  <si>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</si>
  <si>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</si>
  <si>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</si>
  <si>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</si>
  <si>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</si>
  <si>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</si>
  <si>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</si>
  <si>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</si>
  <si>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</si>
  <si>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</si>
  <si>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</si>
  <si>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</si>
  <si>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</si>
  <si>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</si>
  <si>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</si>
  <si>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</si>
  <si>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</si>
  <si>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</si>
  <si>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</si>
  <si>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</si>
  <si>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</si>
  <si>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</si>
  <si>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</si>
  <si>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</si>
  <si>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</si>
  <si>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</si>
  <si>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</si>
  <si>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</si>
  <si>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</si>
  <si>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</si>
  <si>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</si>
  <si>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</si>
  <si>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</si>
  <si>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</si>
  <si>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</si>
  <si>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</si>
  <si>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</si>
  <si>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</si>
  <si>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</si>
  <si>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</si>
  <si>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</si>
  <si>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</si>
  <si>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</si>
  <si>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</si>
  <si>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</si>
  <si>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</si>
  <si>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</si>
  <si>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</si>
  <si>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</si>
  <si>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</si>
  <si>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</si>
  <si>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</si>
  <si>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</si>
  <si>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</si>
  <si>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</si>
  <si>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</si>
  <si>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</si>
  <si>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</si>
  <si>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</si>
  <si>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</si>
  <si>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</si>
  <si>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</si>
  <si>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</si>
  <si>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</si>
  <si>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</si>
  <si>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</si>
  <si>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</si>
  <si>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</si>
  <si>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</si>
  <si>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</si>
  <si>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</si>
  <si>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</si>
  <si>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</si>
  <si>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</si>
  <si>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</si>
  <si>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</si>
  <si>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</si>
  <si>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</si>
  <si>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</si>
  <si>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</si>
  <si>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</si>
  <si>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</si>
  <si>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</si>
  <si>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</si>
  <si>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</si>
  <si>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</si>
  <si>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</si>
  <si>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</si>
  <si>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</si>
  <si>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</si>
  <si>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</si>
  <si>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</si>
  <si>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</si>
  <si>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</si>
  <si>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</si>
  <si>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</si>
  <si>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</si>
  <si>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</si>
  <si>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</si>
  <si>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</si>
  <si>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</si>
  <si>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</si>
  <si>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</si>
  <si>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</si>
  <si>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</si>
  <si>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</si>
  <si>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</si>
  <si>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</si>
  <si>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</si>
  <si>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</si>
  <si>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</si>
  <si>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</si>
  <si>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</si>
  <si>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</si>
  <si>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</si>
  <si>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</si>
  <si>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</si>
  <si>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</si>
  <si>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</si>
  <si>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</si>
  <si>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</si>
  <si>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</si>
  <si>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</si>
  <si>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</si>
  <si>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</si>
  <si>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</si>
  <si>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</si>
  <si>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</si>
  <si>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</si>
  <si>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</si>
  <si>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</si>
  <si>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</si>
  <si>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</si>
  <si>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</si>
  <si>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</si>
  <si>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</si>
  <si>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</si>
  <si>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</si>
  <si>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</si>
  <si>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</si>
  <si>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</si>
  <si>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</si>
  <si>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</si>
  <si>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</si>
  <si>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</si>
  <si>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</si>
  <si>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</si>
  <si>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</si>
  <si>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</si>
  <si>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</si>
  <si>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</si>
  <si>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</si>
  <si>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</si>
  <si>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</si>
  <si>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</si>
  <si>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</si>
  <si>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</si>
  <si>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</si>
  <si>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</si>
  <si>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</si>
  <si>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</si>
  <si>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</si>
  <si>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</si>
  <si>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</si>
  <si>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</si>
  <si>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</si>
  <si>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</si>
  <si>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</si>
  <si>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</si>
  <si>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</si>
  <si>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</si>
  <si>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</si>
  <si>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</si>
  <si>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</si>
  <si>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</si>
  <si>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</si>
  <si>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</si>
  <si>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</si>
  <si>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</si>
  <si>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</si>
  <si>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</si>
  <si>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</si>
  <si>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</si>
  <si>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</si>
  <si>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</si>
  <si>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</si>
  <si>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</si>
  <si>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</si>
  <si>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</si>
  <si>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</si>
  <si>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</si>
  <si>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</si>
  <si>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</si>
  <si>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</si>
  <si>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</si>
  <si>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</si>
  <si>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</si>
  <si>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</si>
  <si>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</si>
  <si>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</si>
  <si>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</si>
  <si>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</si>
  <si>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</si>
  <si>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</si>
  <si>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</si>
  <si>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</si>
  <si>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</si>
  <si>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</si>
  <si>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</si>
  <si>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</si>
  <si>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</si>
  <si>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</si>
  <si>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</si>
  <si>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</si>
  <si>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</si>
  <si>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</si>
  <si>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</si>
  <si>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</si>
  <si>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</si>
  <si>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</si>
  <si>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</si>
  <si>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</si>
  <si>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</si>
  <si>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</si>
  <si>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</si>
  <si>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</si>
  <si>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</si>
  <si>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</si>
  <si>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</si>
  <si>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</si>
  <si>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</si>
  <si>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</si>
  <si>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</si>
  <si>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</si>
  <si>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</si>
  <si>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</si>
  <si>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</si>
  <si>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</si>
  <si>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</si>
  <si>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</si>
  <si>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</si>
  <si>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</si>
  <si>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</si>
  <si>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</si>
  <si>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</si>
  <si>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</si>
  <si>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</si>
  <si>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</si>
  <si>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</si>
  <si>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</si>
  <si>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</si>
  <si>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</si>
  <si>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</si>
  <si>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</si>
  <si>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</si>
  <si>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</si>
  <si>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</si>
  <si>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</si>
  <si>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</si>
  <si>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</si>
  <si>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</si>
  <si>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</si>
  <si>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</si>
  <si>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</si>
  <si>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</si>
  <si>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</si>
  <si>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</si>
  <si>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</si>
  <si>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</si>
  <si>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</si>
  <si>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</si>
  <si>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</si>
  <si>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</si>
  <si>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</si>
  <si>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</si>
  <si>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</si>
  <si>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</si>
  <si>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</si>
  <si>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</si>
  <si>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</si>
  <si>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</si>
  <si>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</si>
  <si>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</si>
  <si>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</si>
  <si>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</si>
  <si>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</si>
  <si>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</si>
  <si>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</si>
  <si>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</si>
  <si>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</si>
  <si>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</si>
  <si>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</si>
  <si>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</si>
  <si>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</si>
  <si>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</si>
  <si>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</si>
  <si>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</si>
  <si>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</si>
  <si>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</si>
  <si>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</si>
  <si>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</si>
  <si>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</si>
  <si>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</si>
  <si>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</si>
  <si>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</si>
  <si>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</si>
  <si>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</si>
  <si>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</si>
  <si>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</si>
  <si>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</si>
  <si>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</si>
  <si>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</si>
  <si>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</si>
  <si>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</si>
  <si>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</si>
  <si>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</si>
  <si>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</si>
  <si>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</si>
  <si>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</si>
  <si>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</si>
  <si>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</si>
  <si>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</si>
  <si>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</si>
  <si>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</si>
  <si>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</si>
  <si>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</si>
  <si>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</si>
  <si>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</si>
  <si>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</si>
  <si>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</si>
  <si>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</si>
  <si>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</si>
  <si>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</si>
  <si>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</si>
  <si>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</si>
  <si>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</si>
  <si>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</si>
  <si>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</si>
  <si>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</si>
  <si>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</si>
  <si>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</si>
  <si>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</si>
  <si>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</si>
  <si>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</si>
  <si>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</si>
  <si>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</si>
  <si>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</si>
  <si>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</si>
  <si>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</si>
  <si>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</si>
  <si>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</si>
  <si>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</si>
  <si>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</si>
  <si>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</si>
  <si>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</si>
  <si>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</si>
  <si>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</si>
  <si>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</si>
  <si>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</si>
  <si>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</si>
  <si>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</si>
  <si>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</si>
  <si>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</si>
  <si>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</si>
  <si>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</si>
  <si>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</si>
  <si>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</si>
  <si>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</si>
  <si>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</si>
  <si>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</si>
  <si>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</si>
  <si>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</si>
  <si>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</si>
  <si>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</si>
  <si>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</si>
  <si>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</si>
  <si>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</si>
  <si>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</si>
  <si>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</si>
  <si>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</si>
  <si>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</si>
  <si>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</si>
  <si>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</si>
  <si>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</si>
  <si>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</si>
  <si>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</si>
  <si>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</si>
  <si>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</si>
  <si>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</si>
  <si>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</si>
  <si>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</si>
  <si>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</si>
  <si>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</si>
  <si>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</si>
  <si>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</si>
  <si>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</si>
  <si>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</si>
  <si>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</si>
  <si>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</si>
  <si>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</si>
  <si>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</si>
  <si>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</si>
  <si>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</si>
  <si>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</si>
  <si>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</si>
  <si>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</si>
  <si>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</si>
  <si>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</si>
  <si>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</si>
  <si>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</si>
  <si>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</si>
  <si>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</si>
  <si>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</si>
  <si>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</si>
  <si>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</si>
  <si>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</si>
  <si>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</si>
  <si>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</si>
  <si>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</si>
  <si>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</si>
  <si>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</si>
  <si>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</si>
  <si>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</si>
  <si>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</si>
  <si>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</si>
  <si>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</si>
  <si>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</si>
  <si>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</si>
  <si>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</si>
  <si>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</si>
  <si>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</si>
  <si>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</si>
  <si>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</si>
  <si>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</si>
  <si>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</si>
  <si>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</si>
  <si>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</si>
  <si>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</si>
  <si>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</si>
  <si>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</si>
  <si>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</si>
  <si>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</si>
  <si>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</si>
  <si>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</si>
  <si>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</si>
  <si>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</si>
  <si>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</si>
  <si>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</si>
  <si>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</si>
  <si>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</si>
  <si>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</si>
  <si>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</si>
  <si>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</si>
  <si>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</si>
  <si>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</si>
  <si>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</si>
  <si>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</si>
  <si>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</si>
  <si>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</si>
  <si>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</si>
  <si>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</si>
  <si>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</si>
  <si>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</si>
  <si>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</si>
  <si>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</si>
  <si>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</si>
  <si>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</si>
  <si>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</si>
  <si>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</si>
  <si>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</si>
  <si>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</si>
  <si>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</si>
  <si>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</si>
  <si>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</si>
  <si>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</si>
  <si>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</si>
  <si>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</si>
  <si>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</si>
  <si>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</si>
  <si>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</si>
  <si>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</si>
  <si>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</si>
  <si>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</si>
  <si>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</si>
  <si>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</si>
  <si>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</si>
  <si>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</si>
  <si>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</si>
  <si>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</si>
  <si>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</si>
  <si>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</si>
  <si>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</si>
  <si>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</si>
  <si>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</si>
  <si>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</si>
  <si>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</si>
  <si>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</si>
  <si>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</si>
  <si>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</si>
  <si>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</si>
  <si>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</si>
  <si>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</si>
  <si>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</si>
  <si>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</si>
  <si>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</si>
  <si>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</si>
  <si>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</si>
  <si>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</si>
  <si>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</si>
  <si>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</si>
  <si>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</si>
  <si>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</si>
  <si>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</si>
  <si>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</si>
  <si>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</si>
  <si>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</si>
  <si>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</si>
  <si>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</si>
  <si>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</si>
  <si>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</si>
  <si>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</si>
  <si>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</si>
  <si>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</si>
  <si>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</si>
  <si>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</si>
  <si>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</si>
  <si>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</si>
  <si>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</si>
  <si>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</si>
  <si>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</si>
  <si>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</si>
  <si>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</si>
  <si>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</si>
  <si>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</si>
  <si>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</si>
  <si>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</si>
  <si>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</si>
  <si>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</si>
  <si>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</si>
  <si>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</si>
  <si>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</si>
  <si>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</si>
  <si>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</si>
  <si>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</si>
  <si>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</si>
  <si>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</si>
  <si>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</si>
  <si>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</si>
  <si>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</si>
  <si>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</si>
  <si>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</si>
  <si>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</si>
  <si>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</si>
  <si>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</si>
  <si>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</si>
  <si>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</si>
  <si>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</si>
  <si>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</si>
  <si>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</si>
  <si>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</si>
  <si>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</si>
  <si>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</si>
  <si>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</si>
  <si>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</si>
  <si>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</si>
  <si>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</si>
  <si>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</si>
  <si>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</si>
  <si>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</si>
  <si>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</si>
  <si>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</si>
  <si>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</si>
  <si>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</si>
  <si>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</si>
  <si>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</si>
  <si>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</si>
  <si>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</si>
  <si>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</si>
  <si>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</si>
  <si>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</si>
  <si>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</si>
  <si>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</si>
  <si>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</si>
  <si>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</si>
  <si>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</si>
  <si>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</si>
  <si>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</si>
  <si>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</si>
  <si>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</si>
  <si>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</si>
  <si>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</si>
  <si>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</si>
  <si>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</si>
  <si>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</si>
  <si>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</si>
  <si>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</si>
  <si>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</si>
  <si>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</si>
  <si>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</si>
  <si>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</si>
  <si>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</si>
  <si>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</si>
  <si>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</si>
  <si>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</si>
  <si>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</si>
  <si>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</si>
  <si>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</si>
  <si>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</si>
  <si>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</si>
  <si>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</si>
  <si>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</si>
  <si>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</si>
  <si>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</si>
  <si>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</si>
  <si>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</si>
  <si>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</si>
  <si>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</si>
  <si>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</si>
  <si>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</si>
  <si>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</si>
  <si>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</si>
  <si>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</si>
  <si>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</si>
  <si>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</si>
  <si>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</si>
  <si>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</si>
  <si>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</si>
  <si>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</si>
  <si>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</si>
  <si>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</si>
  <si>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</si>
  <si>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</si>
  <si>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</si>
  <si>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</si>
  <si>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</si>
  <si>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</si>
  <si>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</si>
  <si>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</si>
  <si>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</si>
  <si>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</si>
  <si>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</si>
  <si>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</si>
  <si>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</si>
  <si>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</si>
  <si>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</si>
  <si>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</si>
  <si>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</si>
  <si>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</si>
  <si>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</si>
  <si>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</si>
  <si>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</si>
  <si>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</si>
  <si>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</si>
  <si>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</si>
  <si>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</si>
  <si>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</si>
  <si>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</si>
  <si>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</si>
  <si>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</si>
  <si>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</si>
  <si>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</si>
  <si>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</si>
  <si>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</si>
  <si>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</si>
  <si>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</si>
  <si>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</si>
  <si>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</si>
  <si>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</si>
  <si>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</si>
  <si>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</si>
  <si>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</si>
  <si>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</si>
  <si>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</si>
  <si>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</si>
  <si>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</si>
  <si>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</si>
  <si>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</si>
  <si>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</si>
  <si>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</si>
  <si>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</si>
  <si>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</si>
  <si>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</si>
  <si>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</si>
  <si>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</si>
  <si>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</si>
  <si>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</si>
  <si>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</si>
  <si>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</si>
  <si>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</si>
  <si>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</si>
  <si>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</si>
  <si>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</si>
  <si>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</si>
  <si>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</si>
  <si>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</si>
  <si>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</si>
  <si>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</si>
  <si>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</si>
  <si>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</si>
  <si>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</si>
  <si>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</si>
  <si>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</si>
  <si>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</si>
  <si>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</si>
  <si>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</si>
  <si>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</si>
  <si>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</si>
  <si>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</si>
  <si>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</si>
  <si>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</si>
  <si>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</si>
  <si>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</si>
  <si>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</si>
  <si>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</si>
  <si>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</si>
  <si>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</si>
  <si>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</si>
  <si>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</si>
  <si>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</si>
  <si>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</si>
  <si>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</si>
  <si>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</si>
  <si>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</si>
  <si>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</si>
  <si>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</si>
  <si>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</si>
  <si>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</si>
  <si>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</si>
  <si>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</si>
  <si>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</si>
  <si>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</si>
  <si>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</si>
  <si>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</si>
  <si>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</si>
  <si>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</si>
  <si>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</si>
  <si>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</si>
  <si>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</si>
  <si>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</si>
  <si>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</si>
  <si>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</si>
  <si>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</si>
  <si>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</si>
  <si>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</si>
  <si>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</si>
  <si>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</si>
  <si>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</si>
  <si>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</si>
  <si>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</si>
  <si>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</si>
  <si>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</si>
  <si>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</si>
  <si>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</si>
  <si>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</si>
  <si>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</si>
  <si>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</si>
  <si>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</si>
  <si>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</si>
  <si>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</si>
  <si>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</si>
  <si>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</si>
  <si>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</si>
  <si>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</si>
  <si>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</si>
  <si>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</si>
  <si>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</si>
  <si>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</si>
  <si>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</si>
  <si>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</si>
  <si>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</si>
  <si>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</si>
  <si>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</si>
  <si>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</si>
  <si>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</si>
  <si>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</si>
  <si>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</si>
  <si>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</si>
  <si>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</si>
  <si>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</si>
  <si>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</si>
  <si>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</si>
  <si>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</si>
  <si>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</si>
  <si>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</si>
  <si>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</si>
  <si>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</si>
  <si>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</si>
  <si>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</si>
  <si>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</si>
  <si>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</si>
  <si>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</si>
  <si>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</si>
  <si>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</si>
  <si>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</si>
  <si>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</si>
  <si>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</si>
  <si>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</si>
  <si>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</si>
  <si>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</si>
  <si>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</si>
  <si>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</si>
  <si>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</si>
  <si>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</si>
  <si>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</si>
  <si>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</si>
  <si>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</si>
  <si>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</si>
  <si>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</si>
  <si>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</si>
  <si>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</si>
  <si>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</si>
  <si>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</si>
  <si>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</si>
  <si>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</si>
  <si>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</si>
  <si>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</si>
  <si>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</si>
  <si>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</si>
  <si>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</si>
  <si>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</si>
  <si>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</si>
  <si>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</si>
  <si>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</si>
  <si>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</si>
  <si>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</si>
  <si>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</si>
  <si>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</si>
  <si>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</si>
  <si>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</si>
  <si>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</si>
  <si>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</si>
  <si>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</si>
  <si>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</si>
  <si>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</si>
  <si>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</si>
  <si>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</si>
  <si>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</si>
  <si>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</si>
  <si>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</si>
  <si>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</si>
  <si>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</si>
  <si>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</si>
  <si>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</si>
  <si>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</si>
  <si>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</si>
  <si>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</si>
  <si>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</si>
  <si>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</si>
  <si>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</si>
  <si>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</si>
  <si>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</si>
  <si>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</si>
  <si>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</si>
  <si>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</si>
  <si>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</si>
  <si>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</si>
  <si>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</si>
  <si>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</si>
  <si>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</si>
  <si>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</si>
  <si>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</si>
  <si>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</si>
  <si>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</si>
  <si>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</si>
  <si>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</si>
  <si>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</si>
  <si>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</si>
  <si>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</si>
  <si>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</si>
  <si>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</si>
  <si>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</si>
  <si>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</si>
  <si>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</si>
  <si>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</si>
  <si>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</si>
  <si>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</si>
  <si>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</si>
  <si>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</si>
  <si>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</si>
  <si>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</si>
  <si>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</si>
  <si>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</si>
  <si>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</si>
  <si>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</si>
  <si>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</si>
  <si>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</si>
  <si>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</si>
  <si>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</si>
  <si>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</si>
  <si>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</si>
  <si>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</si>
  <si>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</si>
  <si>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</si>
  <si>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</si>
  <si>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</si>
  <si>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</si>
  <si>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</si>
  <si>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</si>
  <si>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</si>
  <si>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</si>
  <si>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</si>
  <si>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</si>
  <si>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</si>
  <si>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</si>
  <si>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</si>
  <si>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</si>
  <si>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</si>
  <si>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</si>
  <si>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</si>
  <si>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</si>
  <si>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</si>
  <si>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</si>
  <si>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</si>
  <si>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</si>
  <si>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</si>
  <si>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</si>
  <si>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</si>
  <si>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</si>
  <si>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</si>
  <si>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</si>
  <si>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</si>
  <si>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</si>
  <si>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</si>
  <si>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</si>
  <si>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</si>
  <si>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</si>
  <si>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</si>
  <si>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</si>
  <si>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</si>
  <si>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</si>
  <si>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</si>
  <si>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</si>
  <si>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</si>
  <si>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</si>
  <si>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</si>
  <si>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</si>
  <si>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</si>
  <si>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</si>
  <si>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</si>
  <si>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</si>
  <si>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</si>
  <si>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</si>
  <si>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</si>
  <si>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</si>
  <si>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</si>
  <si>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</si>
  <si>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</si>
  <si>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</si>
  <si>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</si>
  <si>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</si>
  <si>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</si>
  <si>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</si>
  <si>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</si>
  <si>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</si>
  <si>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</si>
  <si>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</si>
  <si>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</si>
  <si>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</si>
  <si>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</si>
  <si>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</si>
  <si>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</si>
  <si>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</si>
  <si>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</si>
  <si>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</si>
  <si>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</si>
  <si>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</si>
  <si>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</si>
  <si>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</si>
  <si>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</si>
  <si>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</si>
  <si>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</si>
  <si>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</si>
  <si>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</si>
  <si>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</si>
  <si>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</si>
  <si>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</si>
  <si>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</si>
  <si>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</si>
  <si>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</si>
  <si>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</si>
  <si>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</si>
  <si>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</si>
  <si>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</si>
  <si>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</si>
  <si>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</si>
  <si>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</si>
  <si>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</si>
  <si>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</si>
  <si>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</si>
  <si>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</si>
  <si>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</si>
  <si>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</si>
  <si>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</si>
  <si>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</si>
  <si>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</si>
  <si>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</si>
  <si>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</si>
  <si>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</si>
  <si>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</si>
  <si>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</si>
  <si>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</si>
  <si>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</si>
  <si>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</si>
  <si>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</si>
  <si>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</si>
  <si>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</si>
  <si>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</si>
  <si>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</si>
  <si>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</si>
  <si>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</si>
  <si>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</si>
  <si>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</si>
  <si>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</si>
  <si>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</si>
  <si>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</si>
  <si>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</si>
  <si>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</si>
  <si>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</si>
  <si>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</si>
  <si>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</si>
  <si>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</si>
  <si>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</si>
  <si>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</si>
  <si>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</si>
  <si>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</si>
  <si>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</si>
  <si>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</si>
  <si>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</si>
  <si>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</si>
  <si>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</si>
  <si>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</si>
  <si>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</si>
  <si>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</si>
  <si>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</si>
  <si>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</si>
  <si>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</si>
  <si>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</si>
  <si>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</si>
  <si>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</si>
  <si>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</si>
  <si>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</si>
  <si>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</si>
  <si>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</si>
  <si>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</si>
  <si>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</si>
  <si>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</si>
  <si>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</si>
  <si>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</si>
  <si>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</si>
  <si>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</si>
  <si>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</si>
  <si>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</si>
  <si>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</si>
  <si>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</si>
  <si>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</si>
  <si>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</si>
  <si>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</si>
  <si>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</si>
  <si>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</si>
  <si>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</si>
  <si>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</si>
  <si>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</si>
  <si>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</si>
  <si>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</si>
  <si>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</si>
  <si>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</si>
  <si>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</si>
  <si>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</si>
  <si>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</si>
  <si>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</si>
  <si>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</si>
  <si>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</si>
  <si>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</si>
  <si>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</si>
  <si>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</si>
  <si>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</si>
  <si>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</si>
  <si>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</si>
  <si>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</si>
  <si>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</si>
  <si>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</si>
  <si>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</si>
  <si>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</si>
  <si>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</si>
  <si>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</si>
  <si>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</si>
  <si>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</si>
  <si>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</si>
  <si>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</si>
  <si>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</si>
  <si>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</si>
  <si>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</si>
  <si>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</si>
  <si>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</si>
  <si>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</si>
  <si>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</si>
  <si>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</si>
  <si>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</si>
  <si>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</si>
  <si>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</si>
  <si>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</si>
  <si>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</si>
  <si>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</si>
  <si>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</si>
  <si>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</si>
  <si>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</si>
  <si>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</si>
  <si>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</si>
  <si>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</si>
  <si>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</si>
  <si>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</si>
  <si>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</si>
  <si>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</si>
  <si>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</si>
  <si>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</si>
  <si>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</si>
  <si>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</si>
  <si>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</si>
  <si>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</si>
  <si>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</si>
  <si>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</si>
  <si>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</si>
  <si>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</si>
  <si>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</si>
  <si>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</si>
  <si>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</si>
  <si>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</si>
  <si>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</si>
  <si>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</si>
  <si>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</si>
  <si>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</si>
  <si>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</si>
  <si>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</si>
  <si>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</si>
  <si>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</si>
  <si>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</si>
  <si>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</si>
  <si>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</si>
  <si>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</si>
  <si>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</si>
  <si>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</si>
  <si>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</si>
  <si>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</si>
  <si>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</si>
  <si>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</si>
  <si>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</si>
  <si>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</si>
  <si>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</si>
  <si>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</si>
  <si>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</si>
  <si>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</si>
  <si>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</si>
  <si>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</si>
  <si>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</si>
  <si>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</si>
  <si>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</si>
  <si>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</si>
  <si>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</si>
  <si>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</si>
  <si>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</si>
  <si>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</si>
  <si>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</si>
  <si>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</si>
  <si>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</si>
  <si>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</si>
  <si>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</si>
  <si>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</si>
  <si>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</si>
  <si>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</si>
  <si>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</si>
  <si>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</si>
  <si>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</si>
  <si>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</si>
  <si>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</si>
  <si>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</si>
  <si>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</si>
  <si>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</si>
  <si>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</si>
  <si>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</si>
  <si>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</si>
  <si>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</si>
  <si>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</si>
  <si>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</si>
  <si>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</si>
  <si>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</si>
  <si>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</si>
  <si>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</si>
  <si>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</si>
  <si>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</si>
  <si>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</si>
  <si>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</si>
  <si>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</si>
  <si>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</si>
  <si>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</si>
  <si>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</si>
  <si>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</si>
  <si>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</si>
  <si>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</si>
  <si>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</si>
  <si>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</si>
  <si>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</si>
  <si>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</si>
  <si>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</si>
  <si>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</si>
  <si>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</si>
  <si>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</si>
  <si>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</si>
  <si>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</si>
  <si>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</si>
  <si>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</si>
  <si>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</si>
  <si>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</si>
  <si>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</si>
  <si>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</si>
  <si>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</si>
  <si>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</si>
  <si>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</si>
  <si>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</si>
  <si>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</si>
  <si>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</si>
  <si>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</si>
  <si>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</si>
  <si>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</si>
  <si>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</si>
  <si>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</si>
  <si>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</si>
  <si>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</si>
  <si>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</si>
  <si>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</si>
  <si>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</si>
  <si>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</si>
  <si>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</si>
  <si>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</si>
  <si>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</si>
  <si>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</si>
  <si>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</si>
  <si>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</si>
  <si>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</si>
  <si>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</si>
  <si>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</si>
  <si>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</si>
  <si>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</si>
  <si>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</si>
  <si>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</si>
  <si>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</si>
  <si>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</si>
  <si>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</si>
  <si>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</si>
  <si>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</si>
  <si>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</si>
  <si>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</si>
  <si>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</si>
  <si>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</si>
  <si>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</si>
  <si>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</si>
  <si>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</si>
  <si>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</si>
  <si>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</si>
  <si>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</si>
  <si>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</si>
  <si>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</si>
  <si>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</si>
  <si>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</si>
  <si>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</si>
  <si>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</si>
  <si>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</si>
  <si>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</si>
  <si>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</si>
  <si>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</si>
  <si>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</si>
  <si>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</si>
  <si>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</si>
  <si>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</si>
  <si>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</si>
  <si>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</si>
  <si>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</si>
  <si>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</si>
  <si>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</si>
  <si>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</si>
  <si>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</si>
  <si>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</si>
  <si>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</si>
  <si>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</si>
  <si>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</si>
  <si>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</si>
  <si>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</si>
  <si>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</si>
  <si>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</si>
  <si>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</si>
  <si>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</si>
  <si>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</si>
  <si>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</si>
  <si>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</si>
  <si>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</si>
  <si>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</si>
  <si>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</si>
  <si>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</si>
  <si>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</si>
  <si>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</si>
  <si>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</si>
  <si>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</si>
  <si>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</si>
  <si>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</si>
  <si>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</si>
  <si>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</si>
  <si>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</si>
  <si>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</si>
  <si>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</si>
  <si>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</si>
  <si>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</si>
  <si>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</si>
  <si>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</si>
  <si>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</si>
  <si>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</si>
  <si>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</si>
  <si>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</si>
  <si>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</si>
  <si>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</si>
  <si>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</si>
  <si>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</si>
  <si>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</si>
  <si>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</si>
  <si>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</si>
  <si>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</si>
  <si>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</si>
  <si>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</si>
  <si>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</si>
  <si>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</si>
  <si>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</si>
  <si>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</si>
  <si>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</si>
  <si>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</si>
  <si>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</si>
  <si>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</si>
  <si>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</si>
  <si>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</si>
  <si>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</si>
  <si>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</si>
  <si>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</si>
  <si>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</si>
  <si>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</si>
  <si>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</si>
  <si>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</si>
  <si>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</si>
  <si>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</si>
  <si>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</si>
  <si>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</si>
  <si>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</si>
  <si>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</si>
  <si>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</si>
  <si>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</si>
  <si>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</si>
  <si>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</si>
  <si>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</si>
  <si>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</si>
  <si>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</si>
  <si>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</si>
  <si>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</si>
  <si>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</si>
  <si>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</si>
  <si>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</si>
  <si>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</si>
  <si>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</si>
  <si>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</si>
  <si>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</si>
  <si>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</si>
  <si>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</si>
  <si>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</si>
  <si>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</si>
  <si>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</si>
  <si>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</si>
  <si>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</si>
  <si>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</si>
  <si>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</si>
  <si>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</si>
  <si>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</si>
  <si>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</si>
  <si>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</si>
  <si>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</si>
  <si>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</si>
  <si>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</si>
  <si>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</si>
  <si>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</si>
  <si>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</si>
  <si>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</si>
  <si>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</si>
  <si>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</si>
  <si>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</si>
  <si>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</si>
  <si>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</si>
  <si>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</si>
  <si>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</si>
  <si>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</si>
  <si>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</si>
  <si>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</si>
  <si>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</si>
  <si>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</si>
  <si>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</si>
  <si>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</si>
  <si>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</si>
  <si>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</si>
  <si>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</si>
  <si>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</si>
  <si>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</si>
  <si>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</si>
  <si>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</si>
  <si>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</si>
  <si>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</si>
  <si>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</si>
  <si>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</si>
  <si>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</si>
  <si>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</si>
  <si>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</si>
  <si>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</si>
  <si>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</si>
  <si>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</si>
  <si>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</si>
  <si>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</si>
  <si>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</si>
  <si>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</si>
  <si>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</si>
  <si>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</si>
  <si>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</si>
  <si>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</si>
  <si>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</si>
  <si>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</si>
  <si>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</si>
  <si>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</si>
  <si>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</si>
  <si>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</si>
  <si>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</si>
  <si>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</si>
  <si>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</si>
  <si>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</si>
  <si>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</si>
  <si>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</si>
  <si>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</si>
  <si>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</si>
  <si>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</si>
  <si>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</si>
  <si>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</si>
  <si>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</si>
  <si>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</si>
  <si>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</si>
  <si>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</si>
  <si>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</si>
  <si>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</si>
  <si>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</si>
  <si>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</si>
  <si>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</si>
  <si>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</si>
  <si>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</si>
  <si>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</si>
  <si>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</si>
  <si>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</si>
  <si>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</si>
  <si>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</si>
  <si>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</si>
  <si>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</si>
  <si>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</si>
  <si>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</si>
  <si>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</si>
  <si>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</si>
  <si>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</si>
  <si>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</si>
  <si>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</si>
  <si>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</si>
  <si>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</si>
  <si>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</si>
  <si>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</si>
  <si>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</si>
  <si>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</si>
  <si>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</si>
  <si>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</si>
  <si>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</si>
  <si>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</si>
  <si>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</si>
  <si>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</si>
  <si>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</si>
  <si>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</si>
  <si>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</si>
  <si>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</si>
  <si>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</si>
  <si>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</si>
  <si>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</si>
  <si>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</si>
  <si>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</si>
  <si>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</si>
  <si>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</si>
  <si>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</si>
  <si>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</si>
  <si>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</si>
  <si>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</si>
  <si>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</si>
  <si>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</si>
  <si>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</si>
  <si>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</si>
  <si>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</si>
  <si>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</si>
  <si>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</si>
  <si>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</si>
  <si>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</si>
  <si>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</si>
  <si>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</si>
  <si>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</si>
  <si>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</si>
  <si>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</si>
  <si>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</si>
  <si>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</si>
  <si>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</si>
  <si>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</si>
  <si>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</si>
  <si>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</si>
  <si>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</si>
  <si>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</si>
  <si>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</si>
  <si>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</si>
  <si>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</si>
  <si>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</si>
  <si>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</si>
  <si>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</si>
  <si>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</si>
  <si>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</si>
  <si>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</si>
  <si>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</si>
  <si>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</si>
  <si>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</si>
  <si>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</si>
  <si>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</si>
  <si>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</si>
  <si>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</si>
  <si>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</si>
  <si>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</si>
  <si>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</si>
  <si>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</si>
  <si>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</si>
  <si>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</si>
  <si>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</si>
  <si>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</si>
  <si>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</si>
  <si>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</si>
  <si>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</si>
  <si>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</si>
  <si>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</si>
  <si>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</si>
  <si>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</si>
  <si>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</si>
  <si>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</si>
  <si>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</si>
  <si>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</si>
  <si>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</si>
  <si>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</si>
  <si>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</si>
  <si>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</si>
  <si>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</si>
  <si>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</si>
  <si>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</si>
  <si>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</si>
  <si>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</si>
  <si>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</si>
  <si>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</si>
  <si>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</si>
  <si>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</si>
  <si>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</si>
  <si>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</si>
  <si>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</si>
  <si>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</si>
  <si>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</si>
  <si>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</si>
  <si>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</si>
  <si>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</si>
  <si>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</si>
  <si>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</si>
  <si>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</si>
  <si>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</si>
  <si>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</si>
  <si>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</si>
  <si>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</si>
  <si>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</si>
  <si>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</si>
  <si>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</si>
  <si>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</si>
  <si>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</si>
  <si>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</si>
  <si>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</si>
  <si>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</si>
  <si>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</si>
  <si>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</si>
  <si>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</si>
  <si>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</si>
  <si>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</si>
  <si>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</si>
  <si>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</si>
  <si>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</si>
  <si>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</si>
  <si>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</si>
  <si>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</si>
  <si>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</si>
  <si>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</si>
  <si>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</si>
  <si>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</si>
  <si>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</si>
  <si>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</si>
  <si>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</si>
  <si>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</si>
  <si>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</si>
  <si>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</si>
  <si>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</si>
  <si>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</si>
  <si>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</si>
  <si>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</si>
  <si>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</si>
  <si>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</si>
  <si>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</si>
  <si>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</si>
  <si>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</si>
  <si>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</si>
  <si>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</si>
  <si>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</si>
  <si>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</si>
  <si>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</si>
  <si>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</si>
  <si>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</si>
  <si>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</si>
  <si>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</si>
  <si>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</si>
  <si>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</si>
  <si>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</si>
  <si>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</si>
  <si>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</si>
  <si>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</si>
  <si>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</si>
  <si>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</si>
  <si>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</si>
  <si>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</si>
  <si>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</si>
  <si>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</si>
  <si>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</si>
  <si>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</si>
  <si>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</si>
  <si>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</si>
  <si>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</si>
  <si>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</si>
  <si>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</si>
  <si>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</si>
  <si>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</si>
  <si>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</si>
  <si>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</si>
  <si>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</si>
  <si>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</si>
  <si>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</si>
  <si>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</si>
  <si>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</si>
  <si>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</si>
  <si>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</si>
  <si>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</si>
  <si>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</si>
  <si>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</si>
  <si>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</si>
  <si>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</si>
  <si>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</si>
  <si>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</si>
  <si>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</si>
  <si>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</si>
  <si>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</si>
  <si>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</si>
  <si>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</si>
  <si>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</si>
  <si>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</si>
  <si>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</si>
  <si>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</si>
  <si>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</si>
  <si>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</si>
  <si>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</si>
  <si>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</si>
  <si>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</si>
  <si>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</si>
  <si>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</si>
  <si>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</si>
  <si>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</si>
  <si>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</si>
  <si>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</si>
  <si>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</si>
  <si>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</si>
  <si>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</si>
  <si>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</si>
  <si>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</si>
  <si>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</si>
  <si>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</si>
  <si>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</si>
  <si>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</si>
  <si>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</si>
  <si>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</si>
  <si>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</si>
  <si>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</si>
  <si>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</si>
  <si>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</si>
  <si>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</si>
  <si>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</si>
  <si>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</si>
  <si>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</si>
  <si>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</si>
  <si>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</si>
  <si>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</si>
  <si>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</si>
  <si>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</si>
  <si>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</si>
  <si>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</si>
  <si>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</si>
  <si>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</si>
  <si>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</si>
  <si>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</si>
  <si>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</si>
  <si>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</si>
  <si>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</si>
  <si>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</si>
  <si>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</si>
  <si>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</si>
  <si>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</si>
  <si>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</si>
  <si>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</si>
  <si>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</si>
  <si>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</si>
  <si>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</si>
  <si>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</si>
  <si>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</si>
  <si>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</si>
  <si>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</si>
  <si>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</si>
  <si>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</si>
  <si>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</si>
  <si>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</si>
  <si>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</si>
  <si>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</si>
  <si>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</si>
  <si>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</si>
  <si>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</si>
  <si>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</si>
  <si>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</si>
  <si>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</si>
  <si>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</si>
  <si>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</si>
  <si>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</si>
  <si>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</si>
  <si>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</si>
  <si>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</si>
  <si>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</si>
  <si>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</si>
  <si>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</si>
  <si>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</si>
  <si>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</si>
  <si>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</si>
  <si>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</si>
  <si>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</si>
  <si>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</si>
  <si>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</si>
  <si>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</si>
  <si>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</si>
  <si>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</si>
  <si>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</si>
  <si>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</si>
  <si>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</si>
  <si>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</si>
  <si>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</si>
  <si>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</si>
  <si>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</si>
  <si>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</si>
  <si>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</si>
  <si>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</si>
  <si>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</si>
  <si>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</si>
  <si>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</si>
  <si>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</si>
  <si>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</si>
  <si>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</si>
  <si>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</si>
  <si>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</si>
  <si>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</si>
  <si>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</si>
  <si>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</si>
  <si>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</si>
  <si>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</si>
  <si>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</si>
  <si>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</si>
  <si>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</si>
  <si>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</si>
  <si>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</si>
  <si>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</si>
  <si>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</si>
  <si>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</si>
  <si>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</si>
  <si>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</si>
  <si>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</si>
  <si>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</si>
  <si>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</si>
  <si>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</si>
  <si>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</si>
  <si>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</si>
  <si>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</si>
  <si>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</si>
  <si>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</si>
  <si>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</si>
  <si>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</si>
  <si>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</si>
  <si>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</si>
  <si>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</si>
  <si>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</si>
  <si>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</si>
  <si>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</si>
  <si>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</si>
  <si>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</si>
  <si>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</si>
  <si>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</si>
  <si>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</si>
  <si>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</si>
  <si>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</si>
  <si>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</si>
  <si>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</si>
  <si>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</si>
  <si>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</si>
  <si>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</si>
  <si>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</si>
  <si>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</si>
  <si>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</si>
  <si>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</si>
  <si>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</si>
  <si>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</si>
  <si>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</si>
  <si>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</si>
  <si>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</si>
  <si>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</si>
  <si>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</si>
  <si>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</si>
  <si>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</si>
  <si>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</si>
  <si>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</si>
  <si>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</si>
  <si>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</si>
  <si>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</si>
  <si>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</si>
  <si>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</si>
  <si>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</si>
  <si>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</si>
  <si>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</si>
  <si>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</si>
  <si>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</si>
  <si>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</si>
  <si>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</si>
  <si>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</si>
  <si>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</si>
  <si>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</si>
  <si>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</si>
  <si>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</si>
  <si>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</si>
  <si>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</si>
  <si>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</si>
  <si>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</si>
  <si>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</si>
  <si>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</si>
  <si>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</si>
  <si>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</si>
  <si>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</si>
  <si>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</si>
  <si>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</si>
  <si>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</si>
  <si>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</si>
  <si>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</si>
  <si>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</si>
  <si>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</si>
  <si>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</si>
  <si>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</si>
  <si>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</si>
  <si>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</si>
  <si>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</si>
  <si>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</si>
  <si>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</si>
  <si>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</si>
  <si>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</si>
  <si>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</si>
  <si>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</si>
  <si>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</si>
  <si>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</si>
  <si>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</si>
  <si>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</si>
  <si>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</si>
  <si>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</si>
  <si>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</si>
  <si>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</si>
  <si>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</si>
  <si>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</si>
  <si>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</si>
  <si>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</si>
  <si>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</si>
  <si>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</si>
  <si>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</si>
  <si>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</si>
  <si>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</si>
  <si>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</si>
  <si>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</si>
  <si>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</si>
  <si>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</si>
  <si>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</si>
  <si>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</si>
  <si>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</si>
  <si>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</si>
  <si>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</si>
  <si>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</si>
  <si>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</si>
  <si>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</si>
  <si>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</si>
  <si>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</si>
  <si>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</si>
  <si>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</si>
  <si>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</si>
  <si>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</si>
  <si>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</si>
  <si>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</si>
  <si>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</si>
  <si>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</si>
  <si>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</si>
  <si>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</si>
  <si>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</si>
  <si>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</si>
  <si>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</si>
  <si>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</si>
  <si>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</si>
  <si>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</si>
  <si>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</si>
  <si>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</si>
  <si>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</si>
  <si>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</si>
  <si>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</si>
  <si>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</si>
  <si>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</si>
  <si>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</si>
  <si>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</si>
  <si>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</si>
  <si>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</si>
  <si>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</si>
  <si>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</si>
  <si>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</si>
  <si>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</si>
  <si>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</si>
  <si>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</si>
  <si>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</si>
  <si>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</si>
  <si>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</si>
  <si>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</si>
  <si>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</si>
  <si>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</si>
  <si>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</si>
  <si>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</si>
  <si>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</si>
  <si>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</si>
  <si>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</si>
  <si>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</si>
  <si>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</si>
  <si>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</si>
  <si>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</si>
  <si>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</si>
  <si>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</si>
  <si>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</si>
  <si>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</si>
  <si>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</si>
  <si>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</si>
  <si>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</si>
  <si>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</si>
  <si>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</si>
  <si>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</si>
  <si>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</si>
  <si>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</si>
  <si>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</si>
  <si>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</si>
  <si>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</si>
  <si>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</si>
  <si>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</si>
  <si>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</si>
  <si>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</si>
  <si>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</si>
  <si>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</si>
  <si>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</si>
  <si>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</si>
  <si>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</si>
  <si>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</si>
  <si>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</si>
  <si>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</si>
  <si>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</si>
  <si>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</si>
  <si>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</si>
  <si>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</si>
  <si>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</si>
  <si>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</si>
  <si>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</si>
  <si>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</si>
  <si>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</si>
  <si>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</si>
  <si>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</si>
  <si>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</si>
  <si>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</si>
  <si>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</si>
  <si>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</si>
  <si>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</si>
  <si>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</si>
  <si>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</si>
  <si>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</si>
  <si>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</si>
  <si>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</si>
  <si>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</si>
  <si>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</si>
  <si>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</si>
  <si>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</si>
  <si>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</si>
  <si>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</si>
  <si>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</si>
  <si>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</si>
  <si>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</si>
  <si>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</si>
  <si>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</si>
  <si>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</si>
  <si>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</si>
  <si>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</si>
  <si>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</si>
  <si>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</si>
  <si>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</si>
  <si>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</si>
  <si>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</si>
  <si>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</si>
  <si>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</si>
  <si>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</si>
  <si>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</si>
  <si>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</si>
  <si>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</si>
  <si>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</si>
  <si>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</si>
  <si>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</si>
  <si>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</si>
  <si>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</si>
  <si>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</si>
  <si>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</si>
  <si>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</si>
  <si>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</si>
  <si>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</si>
  <si>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</si>
  <si>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</si>
  <si>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</si>
  <si>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</si>
  <si>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</si>
  <si>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</si>
  <si>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</si>
  <si>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</si>
  <si>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</si>
  <si>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</si>
  <si>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</si>
  <si>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</si>
  <si>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</si>
  <si>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</si>
  <si>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</si>
  <si>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</si>
  <si>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</si>
  <si>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</si>
  <si>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</si>
  <si>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</si>
  <si>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</si>
  <si>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</si>
  <si>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</si>
  <si>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</si>
  <si>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</si>
  <si>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</si>
  <si>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</si>
  <si>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</si>
  <si>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</si>
  <si>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</si>
  <si>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</si>
  <si>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</si>
  <si>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</si>
  <si>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</si>
  <si>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</si>
  <si>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</si>
  <si>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</si>
  <si>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</si>
  <si>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</si>
  <si>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</si>
  <si>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</si>
  <si>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</si>
  <si>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</si>
  <si>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</si>
  <si>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</si>
  <si>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</si>
  <si>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</si>
  <si>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</si>
  <si>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</si>
  <si>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</si>
  <si>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</si>
  <si>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</si>
  <si>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</si>
  <si>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</si>
  <si>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</si>
  <si>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</si>
  <si>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</si>
  <si>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</si>
  <si>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</si>
  <si>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</si>
  <si>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</si>
  <si>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</si>
  <si>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</si>
  <si>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</si>
  <si>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</si>
  <si>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</si>
  <si>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</si>
  <si>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</si>
  <si>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</si>
  <si>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</si>
  <si>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</si>
  <si>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</si>
  <si>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</si>
  <si>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</si>
  <si>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</si>
  <si>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</si>
  <si>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</si>
  <si>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</si>
  <si>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</si>
  <si>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</si>
  <si>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</si>
  <si>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</si>
  <si>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</si>
  <si>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</si>
  <si>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</si>
  <si>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</si>
  <si>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</si>
  <si>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</si>
  <si>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</si>
  <si>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</si>
  <si>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</si>
  <si>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</si>
  <si>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</si>
  <si>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</si>
  <si>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</si>
  <si>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</si>
  <si>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</si>
  <si>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</si>
  <si>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</si>
  <si>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</si>
  <si>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</si>
  <si>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</si>
  <si>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</si>
  <si>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</si>
  <si>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</si>
  <si>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</si>
  <si>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</si>
  <si>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</si>
  <si>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</si>
  <si>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</si>
  <si>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</si>
  <si>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</si>
  <si>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</si>
  <si>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</si>
  <si>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</si>
  <si>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</si>
  <si>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</si>
  <si>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</si>
  <si>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</si>
  <si>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</si>
  <si>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</si>
  <si>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</si>
  <si>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</si>
  <si>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</si>
  <si>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</si>
  <si>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</si>
  <si>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</si>
  <si>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</si>
  <si>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</si>
  <si>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</si>
  <si>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</si>
  <si>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</si>
  <si>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</si>
  <si>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</si>
  <si>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</si>
  <si>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</si>
  <si>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</si>
  <si>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</si>
  <si>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</si>
  <si>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</si>
  <si>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</si>
  <si>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</si>
  <si>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</si>
  <si>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</si>
  <si>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</si>
  <si>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</si>
  <si>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</si>
  <si>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</si>
  <si>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</si>
  <si>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</si>
  <si>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</si>
  <si>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</si>
  <si>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</si>
  <si>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</si>
  <si>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</si>
  <si>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</si>
  <si>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</si>
  <si>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</si>
  <si>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</si>
  <si>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</si>
  <si>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</si>
  <si>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</si>
  <si>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</si>
  <si>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</si>
  <si>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</si>
  <si>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</si>
  <si>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</si>
  <si>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</si>
  <si>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</si>
  <si>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</si>
  <si>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</si>
  <si>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</si>
  <si>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</si>
  <si>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</si>
  <si>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</si>
  <si>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</si>
  <si>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</si>
  <si>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</si>
  <si>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</si>
  <si>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</si>
  <si>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</si>
  <si>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</si>
  <si>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</si>
  <si>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</si>
  <si>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</si>
  <si>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</si>
  <si>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</si>
  <si>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</si>
  <si>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</si>
  <si>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</si>
  <si>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</si>
  <si>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</si>
  <si>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</si>
  <si>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</si>
  <si>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</si>
  <si>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</si>
  <si>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</si>
  <si>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</si>
  <si>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</si>
  <si>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</si>
  <si>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</si>
  <si>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</si>
  <si>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</si>
  <si>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</si>
  <si>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</si>
  <si>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</si>
  <si>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</si>
  <si>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</si>
  <si>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</si>
  <si>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</si>
  <si>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</si>
  <si>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</si>
  <si>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</si>
  <si>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</si>
  <si>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</si>
  <si>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</si>
  <si>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</si>
  <si>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</si>
  <si>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</si>
  <si>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</si>
  <si>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</si>
  <si>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</si>
  <si>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</si>
  <si>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</si>
  <si>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</si>
  <si>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</si>
  <si>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</si>
  <si>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</si>
  <si>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</si>
  <si>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</si>
  <si>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</si>
  <si>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</si>
  <si>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</si>
  <si>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</si>
  <si>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</si>
  <si>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</si>
  <si>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</si>
  <si>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</si>
  <si>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</si>
  <si>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</si>
  <si>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</si>
  <si>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</si>
  <si>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</si>
  <si>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</si>
  <si>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</si>
  <si>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</si>
  <si>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</si>
  <si>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</si>
  <si>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</si>
  <si>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</si>
  <si>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</si>
  <si>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</si>
  <si>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</si>
  <si>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</si>
  <si>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</si>
  <si>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</si>
  <si>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</si>
  <si>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</si>
  <si>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</si>
  <si>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</si>
  <si>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</si>
  <si>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</si>
  <si>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</si>
  <si>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</si>
  <si>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</si>
  <si>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</si>
  <si>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</si>
  <si>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</si>
  <si>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</si>
  <si>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</si>
  <si>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</si>
  <si>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</si>
  <si>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</si>
  <si>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</si>
  <si>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</si>
  <si>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</si>
  <si>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</si>
  <si>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</si>
  <si>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</si>
  <si>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</si>
  <si>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</si>
  <si>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</si>
  <si>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</si>
  <si>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</si>
  <si>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</si>
  <si>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</si>
  <si>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</si>
  <si>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</si>
  <si>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</si>
  <si>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</si>
  <si>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</si>
  <si>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</si>
  <si>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</si>
  <si>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</si>
  <si>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</si>
  <si>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</si>
  <si>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</si>
  <si>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</si>
  <si>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</si>
  <si>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</si>
  <si>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</si>
  <si>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</si>
  <si>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</si>
  <si>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</si>
  <si>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</si>
  <si>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</si>
  <si>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</si>
  <si>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</si>
  <si>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</si>
  <si>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</si>
  <si>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</si>
  <si>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</si>
  <si>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</si>
  <si>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</si>
  <si>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</si>
  <si>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</si>
  <si>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</si>
  <si>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</si>
  <si>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</si>
  <si>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</si>
  <si>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</si>
  <si>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</si>
  <si>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</si>
  <si>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</si>
  <si>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</si>
  <si>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</si>
  <si>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</si>
  <si>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</si>
  <si>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</si>
  <si>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</si>
  <si>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</si>
  <si>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</si>
  <si>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</si>
  <si>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</si>
  <si>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</si>
  <si>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</si>
  <si>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</si>
  <si>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</si>
  <si>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</si>
  <si>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</si>
  <si>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</si>
  <si>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</si>
  <si>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</si>
  <si>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</si>
  <si>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</si>
  <si>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</si>
  <si>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</si>
  <si>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</si>
  <si>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</si>
  <si>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</si>
  <si>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</si>
  <si>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</si>
  <si>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</si>
  <si>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</si>
  <si>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</si>
  <si>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</si>
  <si>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</si>
  <si>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</si>
  <si>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</si>
  <si>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</si>
  <si>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</si>
  <si>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</si>
  <si>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</si>
  <si>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</si>
  <si>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</si>
  <si>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</si>
  <si>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</si>
  <si>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</si>
  <si>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</si>
  <si>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</si>
  <si>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</si>
  <si>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</si>
  <si>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</si>
  <si>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</si>
  <si>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</si>
  <si>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</si>
  <si>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</si>
  <si>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</si>
  <si>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</si>
  <si>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</si>
  <si>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</si>
  <si>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</si>
  <si>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</si>
  <si>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</si>
  <si>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</si>
  <si>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</si>
  <si>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</si>
  <si>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</si>
  <si>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</si>
  <si>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</si>
  <si>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</si>
  <si>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</si>
  <si>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</si>
  <si>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</si>
  <si>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</si>
  <si>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</si>
  <si>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</si>
  <si>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</si>
  <si>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</si>
  <si>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</si>
  <si>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</si>
  <si>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</si>
  <si>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</si>
  <si>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</si>
  <si>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</si>
  <si>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</si>
  <si>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</si>
  <si>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</si>
  <si>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</si>
  <si>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</si>
  <si>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</si>
  <si>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</si>
  <si>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</si>
  <si>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</si>
  <si>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</si>
  <si>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</si>
  <si>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</si>
  <si>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</si>
  <si>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</si>
  <si>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</si>
  <si>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</si>
  <si>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</si>
  <si>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</si>
  <si>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</si>
  <si>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</si>
  <si>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</si>
  <si>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</si>
  <si>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</si>
  <si>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</si>
  <si>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</si>
  <si>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</si>
  <si>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</si>
  <si>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</si>
  <si>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</si>
  <si>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</si>
  <si>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</si>
  <si>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</si>
  <si>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</si>
  <si>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</si>
  <si>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</si>
  <si>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</si>
  <si>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</si>
  <si>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</si>
  <si>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</si>
  <si>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</si>
  <si>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</si>
  <si>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</si>
  <si>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</si>
  <si>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</si>
  <si>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</si>
  <si>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</si>
  <si>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</si>
  <si>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</si>
  <si>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</si>
  <si>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</si>
  <si>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</si>
  <si>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</si>
  <si>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</si>
  <si>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</si>
  <si>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</si>
  <si>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</si>
  <si>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</si>
  <si>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</si>
  <si>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</si>
  <si>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</si>
  <si>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</si>
  <si>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</si>
  <si>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</si>
  <si>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</si>
  <si>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</si>
  <si>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</si>
  <si>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</si>
  <si>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</si>
  <si>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</si>
  <si>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</si>
  <si>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</si>
  <si>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</si>
  <si>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</si>
  <si>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</si>
  <si>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</si>
  <si>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</si>
  <si>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</si>
  <si>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</si>
  <si>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</si>
  <si>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</si>
  <si>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</si>
  <si>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</si>
  <si>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</si>
  <si>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</si>
  <si>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</si>
  <si>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</si>
  <si>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</si>
  <si>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</si>
  <si>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</si>
  <si>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</si>
  <si>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</si>
  <si>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</si>
  <si>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</si>
  <si>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</si>
  <si>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</si>
  <si>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</si>
  <si>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</si>
  <si>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</si>
  <si>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</si>
  <si>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</si>
  <si>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</si>
  <si>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</si>
  <si>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</si>
  <si>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</si>
  <si>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</si>
  <si>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</si>
  <si>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</si>
  <si>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</si>
  <si>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</si>
  <si>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</si>
  <si>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</si>
  <si>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</si>
  <si>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</si>
  <si>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</si>
  <si>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</si>
  <si>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</si>
  <si>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</si>
  <si>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</si>
  <si>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</si>
  <si>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</si>
  <si>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</si>
  <si>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</si>
  <si>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</si>
  <si>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</si>
  <si>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</si>
  <si>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</si>
  <si>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</si>
  <si>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</si>
  <si>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</si>
  <si>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</si>
  <si>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</si>
  <si>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</si>
  <si>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</si>
  <si>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</si>
  <si>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</si>
  <si>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</si>
  <si>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</si>
  <si>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</si>
  <si>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</si>
  <si>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</si>
  <si>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</si>
  <si>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</si>
  <si>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</si>
  <si>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</si>
  <si>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</si>
  <si>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</si>
  <si>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</si>
  <si>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</si>
  <si>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</si>
  <si>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</si>
  <si>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</si>
  <si>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</si>
  <si>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</si>
  <si>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</si>
  <si>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</si>
  <si>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</si>
  <si>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</si>
  <si>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</si>
  <si>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</si>
  <si>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</si>
  <si>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</si>
  <si>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</si>
  <si>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</si>
  <si>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</si>
  <si>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</si>
  <si>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</si>
  <si>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</si>
  <si>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</si>
  <si>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</si>
  <si>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</si>
  <si>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</si>
  <si>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</si>
  <si>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</si>
  <si>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</si>
  <si>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</si>
  <si>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</si>
  <si>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</si>
  <si>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</si>
  <si>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</si>
  <si>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</si>
  <si>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</si>
  <si>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</si>
  <si>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</si>
  <si>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</si>
  <si>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</si>
  <si>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</si>
  <si>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</si>
  <si>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</si>
  <si>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</si>
  <si>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</si>
  <si>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</si>
  <si>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</si>
  <si>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</si>
  <si>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</si>
  <si>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</si>
  <si>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</si>
  <si>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</si>
  <si>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</si>
  <si>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</si>
  <si>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</si>
  <si>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</si>
  <si>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</si>
  <si>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</si>
  <si>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</si>
  <si>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</si>
  <si>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</si>
  <si>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</si>
  <si>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</si>
  <si>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</si>
  <si>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</si>
  <si>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</si>
  <si>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</si>
  <si>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</si>
  <si>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</si>
  <si>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</si>
  <si>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</si>
  <si>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</si>
  <si>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</si>
  <si>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</si>
  <si>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</si>
  <si>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</si>
  <si>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</si>
  <si>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</si>
  <si>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</si>
  <si>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</si>
  <si>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</si>
  <si>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</si>
  <si>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</si>
  <si>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</si>
  <si>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</si>
  <si>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</si>
  <si>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</si>
  <si>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</si>
  <si>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</si>
  <si>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</si>
  <si>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</si>
  <si>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</si>
  <si>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</si>
  <si>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</si>
  <si>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</si>
  <si>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</si>
  <si>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</si>
  <si>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</si>
  <si>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</si>
  <si>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</si>
  <si>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</si>
  <si>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</si>
  <si>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</si>
  <si>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</si>
  <si>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</si>
  <si>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</si>
  <si>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</si>
  <si>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</si>
  <si>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</si>
  <si>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</si>
  <si>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</si>
  <si>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</si>
  <si>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</si>
  <si>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</si>
  <si>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</si>
  <si>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</si>
  <si>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</si>
  <si>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</si>
  <si>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</si>
  <si>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</si>
  <si>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</si>
  <si>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</si>
  <si>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</si>
  <si>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</si>
  <si>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</si>
  <si>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</si>
  <si>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</si>
  <si>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</si>
  <si>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</si>
  <si>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</si>
  <si>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</si>
  <si>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</si>
  <si>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</si>
  <si>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</si>
  <si>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</si>
  <si>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</si>
  <si>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</si>
  <si>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</si>
  <si>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</si>
  <si>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</si>
  <si>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</si>
  <si>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</si>
  <si>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</si>
  <si>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</si>
  <si>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</si>
  <si>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</si>
  <si>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</si>
  <si>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</si>
  <si>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</si>
  <si>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</si>
  <si>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</si>
  <si>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</si>
  <si>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</si>
  <si>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</si>
  <si>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</si>
  <si>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</si>
  <si>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</si>
  <si>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</si>
  <si>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</si>
  <si>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</si>
  <si>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</si>
  <si>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</si>
  <si>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</si>
  <si>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</si>
  <si>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</si>
  <si>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</si>
  <si>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</si>
  <si>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</si>
  <si>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</si>
  <si>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</si>
  <si>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</si>
  <si>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</si>
  <si>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</si>
  <si>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</si>
  <si>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</si>
  <si>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</si>
  <si>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</si>
  <si>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</si>
  <si>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</si>
  <si>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</si>
  <si>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</si>
  <si>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</si>
  <si>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</si>
  <si>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</si>
  <si>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</si>
  <si>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</si>
  <si>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</si>
  <si>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</si>
  <si>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</si>
  <si>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</si>
  <si>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</si>
  <si>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</si>
  <si>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</si>
  <si>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</si>
  <si>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</si>
  <si>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</si>
  <si>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</si>
  <si>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</si>
  <si>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</si>
  <si>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</si>
  <si>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</si>
  <si>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</si>
  <si>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</si>
  <si>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</si>
  <si>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</si>
  <si>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</si>
  <si>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</si>
  <si>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</si>
  <si>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</si>
  <si>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</si>
  <si>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</si>
  <si>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</si>
  <si>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</si>
  <si>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</si>
  <si>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</si>
  <si>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</si>
  <si>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</si>
  <si>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</si>
  <si>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</si>
  <si>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</si>
  <si>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</si>
  <si>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</si>
  <si>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</si>
  <si>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</si>
  <si>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</si>
  <si>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</si>
  <si>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</si>
  <si>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</si>
  <si>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</si>
  <si>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</si>
  <si>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</si>
  <si>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</si>
  <si>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</si>
  <si>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</si>
  <si>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</si>
  <si>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</si>
  <si>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</si>
  <si>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</si>
  <si>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</si>
  <si>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</si>
  <si>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</si>
  <si>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</si>
  <si>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</si>
  <si>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</si>
  <si>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</si>
  <si>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</si>
  <si>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</si>
  <si>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</si>
  <si>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</si>
  <si>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</si>
  <si>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</si>
  <si>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</si>
  <si>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</si>
  <si>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</si>
  <si>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</si>
  <si>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</si>
  <si>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</si>
  <si>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</si>
  <si>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</si>
  <si>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</si>
  <si>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</si>
  <si>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</si>
  <si>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</si>
  <si>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</si>
  <si>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</si>
  <si>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</si>
  <si>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</si>
  <si>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</si>
  <si>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</si>
  <si>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</si>
  <si>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</si>
  <si>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</si>
  <si>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</si>
  <si>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</si>
  <si>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</si>
  <si>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</si>
  <si>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</si>
  <si>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</si>
  <si>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</si>
  <si>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</si>
  <si>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</si>
  <si>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</si>
  <si>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</si>
  <si>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</si>
  <si>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</si>
  <si>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</si>
  <si>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</si>
  <si>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</si>
  <si>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</si>
  <si>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</si>
  <si>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</si>
  <si>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</si>
  <si>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</si>
  <si>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</si>
  <si>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</si>
  <si>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</si>
  <si>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</si>
  <si>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</si>
  <si>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</si>
  <si>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</si>
  <si>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</si>
  <si>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</si>
  <si>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</si>
  <si>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</si>
  <si>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</si>
  <si>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</si>
  <si>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</si>
  <si>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</si>
  <si>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</si>
  <si>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</si>
  <si>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</si>
  <si>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</si>
  <si>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</si>
  <si>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</si>
  <si>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</si>
  <si>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</si>
  <si>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</si>
  <si>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</si>
  <si>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</si>
  <si>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</si>
  <si>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</si>
  <si>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</si>
  <si>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</si>
  <si>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</si>
  <si>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</si>
  <si>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</si>
  <si>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</si>
  <si>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</si>
  <si>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</si>
  <si>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</si>
  <si>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</si>
  <si>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</si>
  <si>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</si>
  <si>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</si>
  <si>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</si>
  <si>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</si>
  <si>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</si>
  <si>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</si>
  <si>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</si>
  <si>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</si>
  <si>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</si>
  <si>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</si>
  <si>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</si>
  <si>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</si>
  <si>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</si>
  <si>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</si>
  <si>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</si>
  <si>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</si>
  <si>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</si>
  <si>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</si>
  <si>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</si>
  <si>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</si>
  <si>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</si>
  <si>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</si>
  <si>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</si>
  <si>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</si>
  <si>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</si>
  <si>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</si>
  <si>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</si>
  <si>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</si>
  <si>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</si>
  <si>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</si>
  <si>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</si>
  <si>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</si>
  <si>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</si>
  <si>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</si>
  <si>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</si>
  <si>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</si>
  <si>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</si>
  <si>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</si>
  <si>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</si>
  <si>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</si>
  <si>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</si>
  <si>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</si>
  <si>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</si>
  <si>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</si>
  <si>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</si>
  <si>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</si>
  <si>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</si>
  <si>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</si>
  <si>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</si>
  <si>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</si>
  <si>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</si>
  <si>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</si>
  <si>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</si>
  <si>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</si>
  <si>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</si>
  <si>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</si>
  <si>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</si>
  <si>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</si>
  <si>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</si>
  <si>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</si>
  <si>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</si>
  <si>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</si>
  <si>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</si>
  <si>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</si>
  <si>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</si>
  <si>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</si>
  <si>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</si>
  <si>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</si>
  <si>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</si>
  <si>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</si>
  <si>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</si>
  <si>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</si>
  <si>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</si>
  <si>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</si>
  <si>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</si>
  <si>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</si>
  <si>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</si>
  <si>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</si>
  <si>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</si>
  <si>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</si>
  <si>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</si>
  <si>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</si>
  <si>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</si>
  <si>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</si>
  <si>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</si>
  <si>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</si>
  <si>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</si>
  <si>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</si>
  <si>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</si>
  <si>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</si>
  <si>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</si>
  <si>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</si>
  <si>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</si>
  <si>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</si>
  <si>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</si>
  <si>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</si>
  <si>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</si>
  <si>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</si>
  <si>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</si>
  <si>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</si>
  <si>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</si>
  <si>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</si>
  <si>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</si>
  <si>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</si>
  <si>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</si>
  <si>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</si>
  <si>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</si>
  <si>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</si>
  <si>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</si>
  <si>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</si>
  <si>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</si>
  <si>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</si>
  <si>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</si>
  <si>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</si>
  <si>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</si>
  <si>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</si>
  <si>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</si>
  <si>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</si>
  <si>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</si>
  <si>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</si>
  <si>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</si>
  <si>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</si>
  <si>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</si>
  <si>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</si>
  <si>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</si>
  <si>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</si>
  <si>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</si>
  <si>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</si>
  <si>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</si>
  <si>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</si>
  <si>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</si>
  <si>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</si>
  <si>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</si>
  <si>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</si>
  <si>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</si>
  <si>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</si>
  <si>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</si>
  <si>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</si>
  <si>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</si>
  <si>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</si>
  <si>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</si>
  <si>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</si>
  <si>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</si>
  <si>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</si>
  <si>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</si>
  <si>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</si>
  <si>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</si>
  <si>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</si>
  <si>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</si>
  <si>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</si>
  <si>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</si>
  <si>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</si>
  <si>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</si>
  <si>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</si>
  <si>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</si>
  <si>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</si>
  <si>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</si>
  <si>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</si>
  <si>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</si>
  <si>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</si>
  <si>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</si>
  <si>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</si>
  <si>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</si>
  <si>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</si>
  <si>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</si>
  <si>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</si>
  <si>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</si>
  <si>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</si>
  <si>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</si>
  <si>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</si>
  <si>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</si>
  <si>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</si>
  <si>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</si>
  <si>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</si>
  <si>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</si>
  <si>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</si>
  <si>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</si>
  <si>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</si>
  <si>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</si>
  <si>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</si>
  <si>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</si>
  <si>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</si>
  <si>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</si>
  <si>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</si>
  <si>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</si>
  <si>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</si>
  <si>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</si>
  <si>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</si>
  <si>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</si>
  <si>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</si>
  <si>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</si>
  <si>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</si>
  <si>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</si>
  <si>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</si>
  <si>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</si>
  <si>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</si>
  <si>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</si>
  <si>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</si>
  <si>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</si>
  <si>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</si>
  <si>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</si>
  <si>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</si>
  <si>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</si>
  <si>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</si>
  <si>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</si>
  <si>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</si>
  <si>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</si>
  <si>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</si>
  <si>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</si>
  <si>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</si>
  <si>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</si>
  <si>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</si>
  <si>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</si>
  <si>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</si>
  <si>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</si>
  <si>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</si>
  <si>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</si>
  <si>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</si>
  <si>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</si>
  <si>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</si>
  <si>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</si>
  <si>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</si>
  <si>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</si>
  <si>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</si>
  <si>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</si>
  <si>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</si>
  <si>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</si>
  <si>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</si>
  <si>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</si>
  <si>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</si>
  <si>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</si>
  <si>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</si>
  <si>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</si>
  <si>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</si>
  <si>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</si>
  <si>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</si>
  <si>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</si>
  <si>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</si>
  <si>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</si>
  <si>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</si>
  <si>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</si>
  <si>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</si>
  <si>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</si>
  <si>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</si>
  <si>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</si>
  <si>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</si>
  <si>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</si>
  <si>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</si>
  <si>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</si>
  <si>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</si>
  <si>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</si>
  <si>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</si>
  <si>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</si>
  <si>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</si>
  <si>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</si>
  <si>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</si>
  <si>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</si>
  <si>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</si>
  <si>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</si>
  <si>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</si>
  <si>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</si>
  <si>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</si>
  <si>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</si>
  <si>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</si>
  <si>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</si>
  <si>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</si>
  <si>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</si>
  <si>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</si>
  <si>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</si>
  <si>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</si>
  <si>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</si>
  <si>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</si>
  <si>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</si>
  <si>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</si>
  <si>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</si>
  <si>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</si>
  <si>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</si>
  <si>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</si>
  <si>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</si>
  <si>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</si>
  <si>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</si>
  <si>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</si>
  <si>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</si>
  <si>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</si>
  <si>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</si>
  <si>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</si>
  <si>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</si>
  <si>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</si>
  <si>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</si>
  <si>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</si>
  <si>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</si>
  <si>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</si>
  <si>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</si>
  <si>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</si>
  <si>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</si>
  <si>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</si>
  <si>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</si>
  <si>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</si>
  <si>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</si>
  <si>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</si>
  <si>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</si>
  <si>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</si>
  <si>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</si>
  <si>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</si>
  <si>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</si>
  <si>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</si>
  <si>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</si>
  <si>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</si>
  <si>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</si>
  <si>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</si>
  <si>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</si>
  <si>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</si>
  <si>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</si>
  <si>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</si>
  <si>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</si>
  <si>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</si>
  <si>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</si>
  <si>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</si>
  <si>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</si>
  <si>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</si>
  <si>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</si>
  <si>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</si>
  <si>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</si>
  <si>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</si>
  <si>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</si>
  <si>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</si>
  <si>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</si>
  <si>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</si>
  <si>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</si>
  <si>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</si>
  <si>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</si>
  <si>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</si>
  <si>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</si>
  <si>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</si>
  <si>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</si>
  <si>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</si>
  <si>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</si>
  <si>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</si>
  <si>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</si>
  <si>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</si>
  <si>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</si>
  <si>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</si>
  <si>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</si>
  <si>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</si>
  <si>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</si>
  <si>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</si>
  <si>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</si>
  <si>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</si>
  <si>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</si>
  <si>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</si>
  <si>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</si>
  <si>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</si>
  <si>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</si>
  <si>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</si>
  <si>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</si>
  <si>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</si>
  <si>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</si>
  <si>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</si>
  <si>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</si>
  <si>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</si>
  <si>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</si>
  <si>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</si>
  <si>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</si>
  <si>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</si>
  <si>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</si>
  <si>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</si>
  <si>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</si>
  <si>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</si>
  <si>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</si>
  <si>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</si>
  <si>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</si>
  <si>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</si>
  <si>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</si>
  <si>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</si>
  <si>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</si>
  <si>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</si>
  <si>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</si>
  <si>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</si>
  <si>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</si>
  <si>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</si>
  <si>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</si>
  <si>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</si>
  <si>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</si>
  <si>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</si>
  <si>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</si>
  <si>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</si>
  <si>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</si>
  <si>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</si>
  <si>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</si>
  <si>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</si>
  <si>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</si>
  <si>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</si>
  <si>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</si>
  <si>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</si>
  <si>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</si>
  <si>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</si>
  <si>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</si>
  <si>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</si>
  <si>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</si>
  <si>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</si>
  <si>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</si>
  <si>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</si>
  <si>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</si>
  <si>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</si>
  <si>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</si>
  <si>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</si>
  <si>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</si>
  <si>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</si>
  <si>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</si>
  <si>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</si>
  <si>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</si>
  <si>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</si>
  <si>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</si>
  <si>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</si>
  <si>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</si>
  <si>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</si>
  <si>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</si>
  <si>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</si>
  <si>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</si>
  <si>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</si>
  <si>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</si>
  <si>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</si>
  <si>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</si>
  <si>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</si>
  <si>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</si>
  <si>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</si>
  <si>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</si>
  <si>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</si>
  <si>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</si>
  <si>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</si>
  <si>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</si>
  <si>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</si>
  <si>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</si>
  <si>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</si>
  <si>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</si>
  <si>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</si>
  <si>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</si>
  <si>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</si>
  <si>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</si>
  <si>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</si>
  <si>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</si>
  <si>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</si>
  <si>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</si>
  <si>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</si>
  <si>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</si>
  <si>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</si>
  <si>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</si>
  <si>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</si>
  <si>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</si>
  <si>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</si>
  <si>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</si>
  <si>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</si>
  <si>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</si>
  <si>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</si>
  <si>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</si>
  <si>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</si>
  <si>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</si>
  <si>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</si>
  <si>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</si>
  <si>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</si>
  <si>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</si>
  <si>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</si>
  <si>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</si>
  <si>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</si>
  <si>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</si>
  <si>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</si>
  <si>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</si>
  <si>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</si>
  <si>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</si>
  <si>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</si>
  <si>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</si>
  <si>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</si>
  <si>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</si>
  <si>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</si>
  <si>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</si>
  <si>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</si>
  <si>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</si>
  <si>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</si>
  <si>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</si>
  <si>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</si>
  <si>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</si>
  <si>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</si>
  <si>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</si>
  <si>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</si>
  <si>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</si>
  <si>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</si>
  <si>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</si>
  <si>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</si>
  <si>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</si>
  <si>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</si>
  <si>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</si>
  <si>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</si>
  <si>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</si>
  <si>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</si>
  <si>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</si>
  <si>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</si>
  <si>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</si>
  <si>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</si>
  <si>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</si>
  <si>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</si>
  <si>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</si>
  <si>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</si>
  <si>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</si>
  <si>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</si>
  <si>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</si>
  <si>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</si>
  <si>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</si>
  <si>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</si>
  <si>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</si>
  <si>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</si>
  <si>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</si>
  <si>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</si>
  <si>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</si>
  <si>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</si>
  <si>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</si>
  <si>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</si>
  <si>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</si>
  <si>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</si>
  <si>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</si>
  <si>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</si>
  <si>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</si>
  <si>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</si>
  <si>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</si>
  <si>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</si>
  <si>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</si>
  <si>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</si>
  <si>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</si>
  <si>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</si>
  <si>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</si>
  <si>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</si>
  <si>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</si>
  <si>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</si>
  <si>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</si>
  <si>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</si>
  <si>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</si>
  <si>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</si>
  <si>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</si>
  <si>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</si>
  <si>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</si>
  <si>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</si>
  <si>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</si>
  <si>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</si>
  <si>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</si>
  <si>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</si>
  <si>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</si>
  <si>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</si>
  <si>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</si>
  <si>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</si>
  <si>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</si>
  <si>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</si>
  <si>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</si>
  <si>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</si>
  <si>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</si>
  <si>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</si>
  <si>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</si>
  <si>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</si>
  <si>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</si>
  <si>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</si>
  <si>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</si>
  <si>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</si>
  <si>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</si>
  <si>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</si>
  <si>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</si>
  <si>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</si>
  <si>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</si>
  <si>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</si>
  <si>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</si>
  <si>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</si>
  <si>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</si>
  <si>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</si>
  <si>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</si>
  <si>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</si>
  <si>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</si>
  <si>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</si>
  <si>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</si>
  <si>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</si>
  <si>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</si>
  <si>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</si>
  <si>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</si>
  <si>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</si>
  <si>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</si>
  <si>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</si>
  <si>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</si>
  <si>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</si>
  <si>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</si>
  <si>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</si>
  <si>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</si>
  <si>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</si>
  <si>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</si>
  <si>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</si>
  <si>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</si>
  <si>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</si>
  <si>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</si>
  <si>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</si>
  <si>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</si>
  <si>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</si>
  <si>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</si>
  <si>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</si>
  <si>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</si>
  <si>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</si>
  <si>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</si>
  <si>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</si>
  <si>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</si>
  <si>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</si>
  <si>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</si>
  <si>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</si>
  <si>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</si>
  <si>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</si>
  <si>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</si>
  <si>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</si>
  <si>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</si>
  <si>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</si>
  <si>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</si>
  <si>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</si>
  <si>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</si>
  <si>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</si>
  <si>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</si>
  <si>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</si>
  <si>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</si>
  <si>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</si>
  <si>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</si>
  <si>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</si>
  <si>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</si>
  <si>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</si>
  <si>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</si>
  <si>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</si>
  <si>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</si>
  <si>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</si>
  <si>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</si>
  <si>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</si>
  <si>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</si>
  <si>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</si>
  <si>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</si>
  <si>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</si>
  <si>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</si>
  <si>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</si>
  <si>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</si>
  <si>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</si>
  <si>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</si>
  <si>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</si>
  <si>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</si>
  <si>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</si>
  <si>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</si>
  <si>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</si>
  <si>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</si>
  <si>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</si>
  <si>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</si>
  <si>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</si>
  <si>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</si>
  <si>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</si>
  <si>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</si>
  <si>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</si>
  <si>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</si>
  <si>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</si>
  <si>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</si>
  <si>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</si>
  <si>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</si>
  <si>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</si>
  <si>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</si>
  <si>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</si>
  <si>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</si>
  <si>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</si>
  <si>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</si>
  <si>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</si>
  <si>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</si>
  <si>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</si>
  <si>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</si>
  <si>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</si>
  <si>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</si>
  <si>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</si>
  <si>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</si>
  <si>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</si>
  <si>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</si>
  <si>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</si>
  <si>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</si>
  <si>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</si>
  <si>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</si>
  <si>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</si>
  <si>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</si>
  <si>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</si>
  <si>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</si>
  <si>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</si>
  <si>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</si>
  <si>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</si>
  <si>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</si>
  <si>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</si>
  <si>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</si>
  <si>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</si>
  <si>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</si>
  <si>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</si>
  <si>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</si>
  <si>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</si>
  <si>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</si>
  <si>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</si>
  <si>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</si>
  <si>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</si>
  <si>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</si>
  <si>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</si>
  <si>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</si>
  <si>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</si>
  <si>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</si>
  <si>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</si>
  <si>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</si>
  <si>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</si>
  <si>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</si>
  <si>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</si>
  <si>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</si>
  <si>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</si>
  <si>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</si>
  <si>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</si>
  <si>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</si>
  <si>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</si>
  <si>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</si>
  <si>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</si>
  <si>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</si>
  <si>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</si>
  <si>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</si>
  <si>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</si>
  <si>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</si>
  <si>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</si>
  <si>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</si>
  <si>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</si>
  <si>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</si>
  <si>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</si>
  <si>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</si>
  <si>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</si>
  <si>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</si>
  <si>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</si>
  <si>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</si>
  <si>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</si>
  <si>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</si>
  <si>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</si>
  <si>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</si>
  <si>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</si>
  <si>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</si>
  <si>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</si>
  <si>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</si>
  <si>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</si>
  <si>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</si>
  <si>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</si>
  <si>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</si>
  <si>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</si>
  <si>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</si>
  <si>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</si>
  <si>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</si>
  <si>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</si>
  <si>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</si>
  <si>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</si>
  <si>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</si>
  <si>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</si>
  <si>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</si>
  <si>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</si>
  <si>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</si>
  <si>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</si>
  <si>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</si>
  <si>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</si>
  <si>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</si>
  <si>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</si>
  <si>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</si>
  <si>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</si>
  <si>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</si>
  <si>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</si>
  <si>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</si>
  <si>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</si>
  <si>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</si>
  <si>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</si>
  <si>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</si>
  <si>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</si>
  <si>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</si>
  <si>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</si>
  <si>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</si>
  <si>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</si>
  <si>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</si>
  <si>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</si>
  <si>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</si>
  <si>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</si>
  <si>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</si>
  <si>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</si>
  <si>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</si>
  <si>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</si>
  <si>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</si>
  <si>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</si>
  <si>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</si>
  <si>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</si>
  <si>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</si>
  <si>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</si>
  <si>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</si>
  <si>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</si>
  <si>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</si>
  <si>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</si>
  <si>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</si>
  <si>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</si>
  <si>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</si>
  <si>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</si>
  <si>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</si>
  <si>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</si>
  <si>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</si>
  <si>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</si>
  <si>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</si>
  <si>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</si>
  <si>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</si>
  <si>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</si>
  <si>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</si>
  <si>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</si>
  <si>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</si>
  <si>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</si>
  <si>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</si>
  <si>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</si>
  <si>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</si>
  <si>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</si>
  <si>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</si>
  <si>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</si>
  <si>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</si>
  <si>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</si>
  <si>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</si>
  <si>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</si>
  <si>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</si>
  <si>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</si>
  <si>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</si>
  <si>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</si>
  <si>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</si>
  <si>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</si>
  <si>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</si>
  <si>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</si>
  <si>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</si>
  <si>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</si>
  <si>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</si>
  <si>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</si>
  <si>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</si>
  <si>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</si>
  <si>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</si>
  <si>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</si>
  <si>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</si>
  <si>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</si>
  <si>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</si>
  <si>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</si>
  <si>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</si>
  <si>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</si>
  <si>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</si>
  <si>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</si>
  <si>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</si>
  <si>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</si>
  <si>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</si>
  <si>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</si>
  <si>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</si>
  <si>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</si>
  <si>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</si>
  <si>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</si>
  <si>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</si>
  <si>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</si>
  <si>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</si>
  <si>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</si>
  <si>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</si>
  <si>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</si>
  <si>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</si>
  <si>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</si>
  <si>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</si>
  <si>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</si>
  <si>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</si>
  <si>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</si>
  <si>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</si>
  <si>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</si>
  <si>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</si>
  <si>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</si>
  <si>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</si>
  <si>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</si>
  <si>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</si>
  <si>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</si>
  <si>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</si>
  <si>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</si>
  <si>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</si>
  <si>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</si>
  <si>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</si>
  <si>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</si>
  <si>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</si>
  <si>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</si>
  <si>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</si>
  <si>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</si>
  <si>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</si>
  <si>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</si>
  <si>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</si>
  <si>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</si>
  <si>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</si>
  <si>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</si>
  <si>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</si>
  <si>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</si>
  <si>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</si>
  <si>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</si>
  <si>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</si>
  <si>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</si>
  <si>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</si>
  <si>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</si>
  <si>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</si>
  <si>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</si>
  <si>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</si>
  <si>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</si>
  <si>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</si>
  <si>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</si>
  <si>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</si>
  <si>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</si>
  <si>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</si>
  <si>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</si>
  <si>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</si>
  <si>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</si>
  <si>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</si>
  <si>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</si>
  <si>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</si>
  <si>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</si>
  <si>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</si>
  <si>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</si>
  <si>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</si>
  <si>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</si>
  <si>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</si>
  <si>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</si>
  <si>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</si>
  <si>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</si>
  <si>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</si>
  <si>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</si>
  <si>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</si>
  <si>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</si>
  <si>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</si>
  <si>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</si>
  <si>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</si>
  <si>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</si>
  <si>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</si>
  <si>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</si>
  <si>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</si>
  <si>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</si>
  <si>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</si>
  <si>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</si>
  <si>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</si>
  <si>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</si>
  <si>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</si>
  <si>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</si>
  <si>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</si>
  <si>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</si>
  <si>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</si>
  <si>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</si>
  <si>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</si>
  <si>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</si>
  <si>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</si>
  <si>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</si>
  <si>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</si>
  <si>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</si>
  <si>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</si>
  <si>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</si>
  <si>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</si>
  <si>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</si>
  <si>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</si>
  <si>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</si>
  <si>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</si>
  <si>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</si>
  <si>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</si>
  <si>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</si>
  <si>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</si>
  <si>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</si>
  <si>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</si>
  <si>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</si>
  <si>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</si>
  <si>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</si>
  <si>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</si>
  <si>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</si>
  <si>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</si>
  <si>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</si>
  <si>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</si>
  <si>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</si>
  <si>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</si>
  <si>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</si>
  <si>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</si>
  <si>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</si>
  <si>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</si>
  <si>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</si>
  <si>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</si>
  <si>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</si>
  <si>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</si>
  <si>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</si>
  <si>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</si>
  <si>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</si>
  <si>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</si>
  <si>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</si>
  <si>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</si>
  <si>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</si>
  <si>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</si>
  <si>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</si>
  <si>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</si>
  <si>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</si>
  <si>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</si>
  <si>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</si>
  <si>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</si>
  <si>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</si>
  <si>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</si>
  <si>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</si>
  <si>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</si>
  <si>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</si>
  <si>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</si>
  <si>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</si>
  <si>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</si>
  <si>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</si>
  <si>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</si>
  <si>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</si>
  <si>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</si>
  <si>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</si>
  <si>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</si>
  <si>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</si>
  <si>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</si>
  <si>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</si>
  <si>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</si>
  <si>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</si>
  <si>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</si>
  <si>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</si>
  <si>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</si>
  <si>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</si>
  <si>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</si>
  <si>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</si>
  <si>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</si>
  <si>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</si>
  <si>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</si>
  <si>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</si>
  <si>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</si>
  <si>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</si>
  <si>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</si>
  <si>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</si>
  <si>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</si>
  <si>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</si>
  <si>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</si>
  <si>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</si>
  <si>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</si>
  <si>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</si>
  <si>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</si>
  <si>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</si>
  <si>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</si>
  <si>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</si>
  <si>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</si>
  <si>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</si>
  <si>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</si>
  <si>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</si>
  <si>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</si>
  <si>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</si>
  <si>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</si>
  <si>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</si>
  <si>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</si>
  <si>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</si>
  <si>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</si>
  <si>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</si>
  <si>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</si>
  <si>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</si>
  <si>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</si>
  <si>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</si>
  <si>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</si>
  <si>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</si>
  <si>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</si>
  <si>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</si>
  <si>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</si>
  <si>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</si>
  <si>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</si>
  <si>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</si>
  <si>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</si>
  <si>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</si>
  <si>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</si>
  <si>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</si>
  <si>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</si>
  <si>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</si>
  <si>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</si>
  <si>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</si>
  <si>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</si>
  <si>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</si>
  <si>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</si>
  <si>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</si>
  <si>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</si>
  <si>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</si>
  <si>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</si>
  <si>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</si>
  <si>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</si>
  <si>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</si>
  <si>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</si>
  <si>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</si>
  <si>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</si>
  <si>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</si>
  <si>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</si>
  <si>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</si>
  <si>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</si>
  <si>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</si>
  <si>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</si>
  <si>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</si>
  <si>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</si>
  <si>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</si>
  <si>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</si>
  <si>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</si>
  <si>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</si>
  <si>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</si>
  <si>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</si>
  <si>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</si>
  <si>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</si>
  <si>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</si>
  <si>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</si>
  <si>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</si>
  <si>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</si>
  <si>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</si>
  <si>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</si>
  <si>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</si>
  <si>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</si>
  <si>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</si>
  <si>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</si>
  <si>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</si>
  <si>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</si>
  <si>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</si>
  <si>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</si>
  <si>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</si>
  <si>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</si>
  <si>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</si>
  <si>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</si>
  <si>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</si>
  <si>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</si>
  <si>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</si>
  <si>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</si>
  <si>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</si>
  <si>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</si>
  <si>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</si>
  <si>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</si>
  <si>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</si>
  <si>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</si>
  <si>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</si>
  <si>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</si>
  <si>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</si>
  <si>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</si>
  <si>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</si>
  <si>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</si>
  <si>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</si>
  <si>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</si>
  <si>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</si>
  <si>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</si>
  <si>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</si>
  <si>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</si>
  <si>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</si>
  <si>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</si>
  <si>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</si>
  <si>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</si>
  <si>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</si>
  <si>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</si>
  <si>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</si>
  <si>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</si>
  <si>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</si>
  <si>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</si>
  <si>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</si>
  <si>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</si>
  <si>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</si>
  <si>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</si>
  <si>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</si>
  <si>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</si>
  <si>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</si>
  <si>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</si>
  <si>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</si>
  <si>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</si>
  <si>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</si>
  <si>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</si>
  <si>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</si>
  <si>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</si>
  <si>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</si>
  <si>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</si>
  <si>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</si>
  <si>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</si>
  <si>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</si>
  <si>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</si>
  <si>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</si>
  <si>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</si>
  <si>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</si>
  <si>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</si>
  <si>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</si>
  <si>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</si>
  <si>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</si>
  <si>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</si>
  <si>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</si>
  <si>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</si>
  <si>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</si>
  <si>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</si>
  <si>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</si>
  <si>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</si>
  <si>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</si>
  <si>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</si>
  <si>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</si>
  <si>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</si>
  <si>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</si>
  <si>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</si>
  <si>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</si>
  <si>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</si>
  <si>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</si>
  <si>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</si>
  <si>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</si>
  <si>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</si>
  <si>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</si>
  <si>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</si>
  <si>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</si>
  <si>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</si>
  <si>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</si>
  <si>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</si>
  <si>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</si>
  <si>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</si>
  <si>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</si>
  <si>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</si>
  <si>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</si>
  <si>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</si>
  <si>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</si>
  <si>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</si>
  <si>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</si>
  <si>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</si>
  <si>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</si>
  <si>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</si>
  <si>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</si>
  <si>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</si>
  <si>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</si>
  <si>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</si>
  <si>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</si>
  <si>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</si>
  <si>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</si>
  <si>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</si>
  <si>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</si>
  <si>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</si>
  <si>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</si>
  <si>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</si>
  <si>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</si>
  <si>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</si>
  <si>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</si>
  <si>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</si>
  <si>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</si>
  <si>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</si>
  <si>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</si>
  <si>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</si>
  <si>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</si>
  <si>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</si>
  <si>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</si>
  <si>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</si>
  <si>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</si>
  <si>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</si>
  <si>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</si>
  <si>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</si>
  <si>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</si>
  <si>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</si>
  <si>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</si>
  <si>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</si>
  <si>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</si>
  <si>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</si>
  <si>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</si>
  <si>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</si>
  <si>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</si>
  <si>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</si>
  <si>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</si>
  <si>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</si>
  <si>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</si>
  <si>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</si>
  <si>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</si>
  <si>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</si>
  <si>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</si>
  <si>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</si>
  <si>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</si>
  <si>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</si>
  <si>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</si>
  <si>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</si>
  <si>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</si>
  <si>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</si>
  <si>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</si>
  <si>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</si>
  <si>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</si>
  <si>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</si>
  <si>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</si>
  <si>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</si>
  <si>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</si>
  <si>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</si>
  <si>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</si>
  <si>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</si>
  <si>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</si>
  <si>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</si>
  <si>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</si>
  <si>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</si>
  <si>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</si>
  <si>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</si>
  <si>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</si>
  <si>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</si>
  <si>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</si>
  <si>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</si>
  <si>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</si>
  <si>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</si>
  <si>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</si>
  <si>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</si>
  <si>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</si>
  <si>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</si>
  <si>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</si>
  <si>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</si>
  <si>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</si>
  <si>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</si>
  <si>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</si>
  <si>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</si>
  <si>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</si>
  <si>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</si>
  <si>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</si>
  <si>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</si>
  <si>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</si>
  <si>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</si>
  <si>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</si>
  <si>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</si>
  <si>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</si>
  <si>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</si>
  <si>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</si>
  <si>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</si>
  <si>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</si>
  <si>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</si>
  <si>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</si>
  <si>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</si>
  <si>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</si>
  <si>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</si>
  <si>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</si>
  <si>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</si>
  <si>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</si>
  <si>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</si>
  <si>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</si>
  <si>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</si>
  <si>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</si>
  <si>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</si>
  <si>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</si>
  <si>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</si>
  <si>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</si>
  <si>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</si>
  <si>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</si>
  <si>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</si>
  <si>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</si>
  <si>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</si>
  <si>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</si>
  <si>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</si>
  <si>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</si>
  <si>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</si>
  <si>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</si>
  <si>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</si>
  <si>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</si>
  <si>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</si>
  <si>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</si>
  <si>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</si>
  <si>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</si>
  <si>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</si>
  <si>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</si>
  <si>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</si>
  <si>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</si>
  <si>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</si>
  <si>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</si>
  <si>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</si>
  <si>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</si>
  <si>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</si>
  <si>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</si>
  <si>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</si>
  <si>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</si>
  <si>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</si>
  <si>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</si>
  <si>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</si>
  <si>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</si>
  <si>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</si>
  <si>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</si>
  <si>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</si>
  <si>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</si>
  <si>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</si>
  <si>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</si>
  <si>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</si>
  <si>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</si>
  <si>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</si>
  <si>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</si>
  <si>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</si>
  <si>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</si>
  <si>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</si>
  <si>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</si>
  <si>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</si>
  <si>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</si>
  <si>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</si>
  <si>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</si>
  <si>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</si>
  <si>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</si>
  <si>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</si>
  <si>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</si>
  <si>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</si>
  <si>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</si>
  <si>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</si>
  <si>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</si>
  <si>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</si>
  <si>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</si>
  <si>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</si>
  <si>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</si>
  <si>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</si>
  <si>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</si>
  <si>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</si>
  <si>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</si>
  <si>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</si>
  <si>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</si>
  <si>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</si>
  <si>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</si>
  <si>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</si>
  <si>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</si>
  <si>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</si>
  <si>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</si>
  <si>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</si>
  <si>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</si>
  <si>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</si>
  <si>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</si>
  <si>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</si>
  <si>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</si>
  <si>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</si>
  <si>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</si>
  <si>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</si>
  <si>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</si>
  <si>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</si>
  <si>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</si>
  <si>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</si>
  <si>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</si>
  <si>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</si>
  <si>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</si>
  <si>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</si>
  <si>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</si>
  <si>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</si>
  <si>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</si>
  <si>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</si>
  <si>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</si>
  <si>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</si>
  <si>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</si>
  <si>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</si>
  <si>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</si>
  <si>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</si>
  <si>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</si>
  <si>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</si>
  <si>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</si>
  <si>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</si>
  <si>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</si>
  <si>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</si>
  <si>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</si>
  <si>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</si>
  <si>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</si>
  <si>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</si>
  <si>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</si>
  <si>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</si>
  <si>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</si>
  <si>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</si>
  <si>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</si>
  <si>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</si>
  <si>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</si>
  <si>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</si>
  <si>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</si>
  <si>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</si>
  <si>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</si>
  <si>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</si>
  <si>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</si>
  <si>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</si>
  <si>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</si>
  <si>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</si>
  <si>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</si>
  <si>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</si>
  <si>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</si>
  <si>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</si>
  <si>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</si>
  <si>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</si>
  <si>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</si>
  <si>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</si>
  <si>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</si>
  <si>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</si>
  <si>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</si>
  <si>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</si>
  <si>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</si>
  <si>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</si>
  <si>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</si>
  <si>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</si>
  <si>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</si>
  <si>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</si>
  <si>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</si>
  <si>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</si>
  <si>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</si>
  <si>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</si>
  <si>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</si>
  <si>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</si>
  <si>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</si>
  <si>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</si>
  <si>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</si>
  <si>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</si>
  <si>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</si>
  <si>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</si>
  <si>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</si>
  <si>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</si>
  <si>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</si>
  <si>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</si>
  <si>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</si>
  <si>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</si>
  <si>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</si>
  <si>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</si>
  <si>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</si>
  <si>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</si>
  <si>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</si>
  <si>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</si>
  <si>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</si>
  <si>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</si>
  <si>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</si>
  <si>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</si>
  <si>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</si>
  <si>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</si>
  <si>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</si>
  <si>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</si>
  <si>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</si>
  <si>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</si>
  <si>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</si>
  <si>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</si>
  <si>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</si>
  <si>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</si>
  <si>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</si>
  <si>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</si>
  <si>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</si>
  <si>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</si>
  <si>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</si>
  <si>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</si>
  <si>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</si>
  <si>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</si>
  <si>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</si>
  <si>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</si>
  <si>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</si>
  <si>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</si>
  <si>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</si>
  <si>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</si>
  <si>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</si>
  <si>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</si>
  <si>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</si>
  <si>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</si>
  <si>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</si>
  <si>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</si>
  <si>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</si>
  <si>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</si>
  <si>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</si>
  <si>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</si>
  <si>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</si>
  <si>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</si>
  <si>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</si>
  <si>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</si>
  <si>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</si>
  <si>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</si>
  <si>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</si>
  <si>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</si>
  <si>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</si>
  <si>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</si>
  <si>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</si>
  <si>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</si>
  <si>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</si>
  <si>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</si>
  <si>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</si>
  <si>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</si>
  <si>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</si>
  <si>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</si>
  <si>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</si>
  <si>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</si>
  <si>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</si>
  <si>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</si>
  <si>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</si>
  <si>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</si>
  <si>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</si>
  <si>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</si>
  <si>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</si>
  <si>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</si>
  <si>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</si>
  <si>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</si>
  <si>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</si>
  <si>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</si>
  <si>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</si>
  <si>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</si>
  <si>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</si>
  <si>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</si>
  <si>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</si>
  <si>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</si>
  <si>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</si>
  <si>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</si>
  <si>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</si>
  <si>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</si>
  <si>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</si>
  <si>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</si>
  <si>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</si>
  <si>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</si>
  <si>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</si>
  <si>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</si>
  <si>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</si>
  <si>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</si>
  <si>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</si>
  <si>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</si>
  <si>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</si>
  <si>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</si>
  <si>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</si>
  <si>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</si>
  <si>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</si>
  <si>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</si>
  <si>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</si>
  <si>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</si>
  <si>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</si>
  <si>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</si>
  <si>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</si>
  <si>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</si>
  <si>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</si>
  <si>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</si>
  <si>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</si>
  <si>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</si>
  <si>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</si>
  <si>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</si>
  <si>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</si>
  <si>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</si>
  <si>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</si>
  <si>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</si>
  <si>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</si>
  <si>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</si>
  <si>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</si>
  <si>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</si>
  <si>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</si>
  <si>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</si>
  <si>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</si>
  <si>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</si>
  <si>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</si>
  <si>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</si>
  <si>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</si>
  <si>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</si>
  <si>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</si>
  <si>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</si>
  <si>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</si>
  <si>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</si>
  <si>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</si>
  <si>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</si>
  <si>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</si>
  <si>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</si>
  <si>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</si>
  <si>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</si>
  <si>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</si>
  <si>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</si>
  <si>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</si>
  <si>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</si>
  <si>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</si>
  <si>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</si>
  <si>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</si>
  <si>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</si>
  <si>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</si>
  <si>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</si>
  <si>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</si>
  <si>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</si>
  <si>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</si>
  <si>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</si>
  <si>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</si>
  <si>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</si>
  <si>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</si>
  <si>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</si>
  <si>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</si>
  <si>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</si>
  <si>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</si>
  <si>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</si>
  <si>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</si>
  <si>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</si>
  <si>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</si>
  <si>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</si>
  <si>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</si>
  <si>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</si>
  <si>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</si>
  <si>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</si>
  <si>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</si>
  <si>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</si>
  <si>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</si>
  <si>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</si>
  <si>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</si>
  <si>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</si>
  <si>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</si>
  <si>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</si>
  <si>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</si>
  <si>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</si>
  <si>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</si>
  <si>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</si>
  <si>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</si>
  <si>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</si>
  <si>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</si>
  <si>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</si>
  <si>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</si>
  <si>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</si>
  <si>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</si>
  <si>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</si>
  <si>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</si>
  <si>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</si>
  <si>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</si>
  <si>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</si>
  <si>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</si>
  <si>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</si>
  <si>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</si>
  <si>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</si>
  <si>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</si>
  <si>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</si>
  <si>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</si>
  <si>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</si>
  <si>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</si>
  <si>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</si>
  <si>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</si>
  <si>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</si>
  <si>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</si>
  <si>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</si>
  <si>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</si>
  <si>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</si>
  <si>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</si>
  <si>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</si>
  <si>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</si>
  <si>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</si>
  <si>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</si>
  <si>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</si>
  <si>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</si>
  <si>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</si>
  <si>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</si>
  <si>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</si>
  <si>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</si>
  <si>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</si>
  <si>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</si>
  <si>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</si>
  <si>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</si>
  <si>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</si>
  <si>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</si>
  <si>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</si>
  <si>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</si>
  <si>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</si>
  <si>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</si>
  <si>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</si>
  <si>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</si>
  <si>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</si>
  <si>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</si>
  <si>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</si>
  <si>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</si>
  <si>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</si>
  <si>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</si>
  <si>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</si>
  <si>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</si>
  <si>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</si>
  <si>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</si>
  <si>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</si>
  <si>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</si>
  <si>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</si>
  <si>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</si>
  <si>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</si>
  <si>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</si>
  <si>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</si>
  <si>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</si>
  <si>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</si>
  <si>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</si>
  <si>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</si>
  <si>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</si>
  <si>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</si>
  <si>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</si>
  <si>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</si>
  <si>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</si>
  <si>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</si>
  <si>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</si>
  <si>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</si>
  <si>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</si>
  <si>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</si>
  <si>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</si>
  <si>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</si>
  <si>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</si>
  <si>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</si>
  <si>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</si>
  <si>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</si>
  <si>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</si>
  <si>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</si>
  <si>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</si>
  <si>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</si>
  <si>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</si>
  <si>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</si>
  <si>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</si>
  <si>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</si>
  <si>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</si>
  <si>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</si>
  <si>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</si>
  <si>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</si>
  <si>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</si>
  <si>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</si>
  <si>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</si>
  <si>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</si>
  <si>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</si>
  <si>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</si>
  <si>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</si>
  <si>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</si>
  <si>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</si>
  <si>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</si>
  <si>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</si>
  <si>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</si>
  <si>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</si>
  <si>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</si>
  <si>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</si>
  <si>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</si>
  <si>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</si>
  <si>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</si>
  <si>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</si>
  <si>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</si>
  <si>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</si>
  <si>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</si>
  <si>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</si>
  <si>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</si>
  <si>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</si>
  <si>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</si>
  <si>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</si>
  <si>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</si>
  <si>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</si>
  <si>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</si>
  <si>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</si>
  <si>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</si>
  <si>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</si>
  <si>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</si>
  <si>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</si>
  <si>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</si>
  <si>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</si>
  <si>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</si>
  <si>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</si>
  <si>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</si>
  <si>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</si>
  <si>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</si>
  <si>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</si>
  <si>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</si>
  <si>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</si>
  <si>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</si>
  <si>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</si>
  <si>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</si>
  <si>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</si>
  <si>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</si>
  <si>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</si>
  <si>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</si>
  <si>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</si>
  <si>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</si>
  <si>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</si>
  <si>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</si>
  <si>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</si>
  <si>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</si>
  <si>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</si>
  <si>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</si>
  <si>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</si>
  <si>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</si>
  <si>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</si>
  <si>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</si>
  <si>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</si>
  <si>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</si>
  <si>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</si>
  <si>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</si>
  <si>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</si>
  <si>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</si>
  <si>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</si>
  <si>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</si>
  <si>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</si>
  <si>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</si>
  <si>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</si>
  <si>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</si>
  <si>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</si>
  <si>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</si>
  <si>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</si>
  <si>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</si>
  <si>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</si>
  <si>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</si>
  <si>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</si>
  <si>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</si>
  <si>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</si>
  <si>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</si>
  <si>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</si>
  <si>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</si>
  <si>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</si>
  <si>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</si>
  <si>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</si>
  <si>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</si>
  <si>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</si>
  <si>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</si>
  <si>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</si>
  <si>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</si>
  <si>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</si>
  <si>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</si>
  <si>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</si>
  <si>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</si>
  <si>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</si>
  <si>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</si>
  <si>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</si>
  <si>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</si>
  <si>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</si>
  <si>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</si>
  <si>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</si>
  <si>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</si>
  <si>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</si>
  <si>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</si>
  <si>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</si>
  <si>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</si>
  <si>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</si>
  <si>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</si>
  <si>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</si>
  <si>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</si>
  <si>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</si>
  <si>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</si>
  <si>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</si>
  <si>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</si>
  <si>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</si>
  <si>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</si>
  <si>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</si>
  <si>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</si>
  <si>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</si>
  <si>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</si>
  <si>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</si>
  <si>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</si>
  <si>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</si>
  <si>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</si>
  <si>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</si>
  <si>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</si>
  <si>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</si>
  <si>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</si>
  <si>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</si>
  <si>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</si>
  <si>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</si>
  <si>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</si>
  <si>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</si>
  <si>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</si>
  <si>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</si>
  <si>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</si>
  <si>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</si>
  <si>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</si>
  <si>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</si>
  <si>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</si>
  <si>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</si>
  <si>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</si>
  <si>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</si>
  <si>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</si>
  <si>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</si>
  <si>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</si>
  <si>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</si>
  <si>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</si>
  <si>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</si>
  <si>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</si>
  <si>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</si>
  <si>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</si>
  <si>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</si>
  <si>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</si>
  <si>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</si>
  <si>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</si>
  <si>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</si>
  <si>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</si>
  <si>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</si>
  <si>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</si>
  <si>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</si>
  <si>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</si>
  <si>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</si>
  <si>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</si>
  <si>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</si>
  <si>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</si>
  <si>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</si>
  <si>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</si>
  <si>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</si>
  <si>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</si>
  <si>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</si>
  <si>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</si>
  <si>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</si>
  <si>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</si>
  <si>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</si>
  <si>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</si>
  <si>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</si>
  <si>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</si>
  <si>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</si>
  <si>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</si>
  <si>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</si>
  <si>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</si>
  <si>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</si>
  <si>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</si>
  <si>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</si>
  <si>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</si>
  <si>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</si>
  <si>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</si>
  <si>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</si>
  <si>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</si>
  <si>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</si>
  <si>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</si>
  <si>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</si>
  <si>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</si>
  <si>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</si>
  <si>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</si>
  <si>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</si>
  <si>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</si>
  <si>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</si>
  <si>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</si>
  <si>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</si>
  <si>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</si>
  <si>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</si>
  <si>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</si>
  <si>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</si>
  <si>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</si>
  <si>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</si>
  <si>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</si>
  <si>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</si>
  <si>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</si>
  <si>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</si>
  <si>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</si>
  <si>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</si>
  <si>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</si>
  <si>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</si>
  <si>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</si>
  <si>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</si>
  <si>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</si>
  <si>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</si>
  <si>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</si>
  <si>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</si>
  <si>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</si>
  <si>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</si>
  <si>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</si>
  <si>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</si>
  <si>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</si>
  <si>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</si>
  <si>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</si>
  <si>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</si>
  <si>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</si>
  <si>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</si>
  <si>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</si>
  <si>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</si>
  <si>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</si>
  <si>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</si>
  <si>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</si>
  <si>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</si>
  <si>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</si>
  <si>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</si>
  <si>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</si>
  <si>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</si>
  <si>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</si>
  <si>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</si>
  <si>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</si>
  <si>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</si>
  <si>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</si>
  <si>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</si>
  <si>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</si>
  <si>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</si>
  <si>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</si>
  <si>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</si>
  <si>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</si>
  <si>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</si>
  <si>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</si>
  <si>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</si>
  <si>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</si>
  <si>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</si>
  <si>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</si>
  <si>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</si>
  <si>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</si>
  <si>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</si>
  <si>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</si>
  <si>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</si>
  <si>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</si>
  <si>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</si>
  <si>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</si>
  <si>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</si>
  <si>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</si>
  <si>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</si>
  <si>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</si>
  <si>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</si>
  <si>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</si>
  <si>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</si>
  <si>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</si>
  <si>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</si>
  <si>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</si>
  <si>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</si>
  <si>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</si>
  <si>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</si>
  <si>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</si>
  <si>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</si>
  <si>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</si>
  <si>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</si>
  <si>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</si>
  <si>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</si>
  <si>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</si>
  <si>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</si>
  <si>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</si>
  <si>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</si>
  <si>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</si>
  <si>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</si>
  <si>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</si>
  <si>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</si>
  <si>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</si>
  <si>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</si>
  <si>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</si>
  <si>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</si>
  <si>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</si>
  <si>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</si>
  <si>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</si>
  <si>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</si>
  <si>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</si>
  <si>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</si>
  <si>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</si>
  <si>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</si>
  <si>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</si>
  <si>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</si>
  <si>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</si>
  <si>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</si>
  <si>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</si>
  <si>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</si>
  <si>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</si>
  <si>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</si>
  <si>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</si>
  <si>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</si>
  <si>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</si>
  <si>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</si>
  <si>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</si>
  <si>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</si>
  <si>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</si>
  <si>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</si>
  <si>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</si>
  <si>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</si>
  <si>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</si>
  <si>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</si>
  <si>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</si>
  <si>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</si>
  <si>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</si>
  <si>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</si>
  <si>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</si>
  <si>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</si>
  <si>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</si>
  <si>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</si>
  <si>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</si>
  <si>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</si>
  <si>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</si>
  <si>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</si>
  <si>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</si>
  <si>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</si>
  <si>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</si>
  <si>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</si>
  <si>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</si>
  <si>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</si>
  <si>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</si>
  <si>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</si>
  <si>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</si>
  <si>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</si>
  <si>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</si>
  <si>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</si>
  <si>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</si>
  <si>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</si>
  <si>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</si>
  <si>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</si>
  <si>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</si>
  <si>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</si>
  <si>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</si>
  <si>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</si>
  <si>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</si>
  <si>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</si>
  <si>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</si>
  <si>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</si>
  <si>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</si>
  <si>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</si>
  <si>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</si>
  <si>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</si>
  <si>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</si>
  <si>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</si>
  <si>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</si>
  <si>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</si>
  <si>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</si>
  <si>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</si>
  <si>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</si>
  <si>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</si>
  <si>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</si>
  <si>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</si>
  <si>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</si>
  <si>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</si>
  <si>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</si>
  <si>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</si>
  <si>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</si>
  <si>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</si>
  <si>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</si>
  <si>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</si>
  <si>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</si>
  <si>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</si>
  <si>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</si>
  <si>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</si>
  <si>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</si>
  <si>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</si>
  <si>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</si>
  <si>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</si>
  <si>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</si>
  <si>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</si>
  <si>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</si>
  <si>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</si>
  <si>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</si>
  <si>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</si>
  <si>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</si>
  <si>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</si>
  <si>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</si>
  <si>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</si>
  <si>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</si>
  <si>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</si>
  <si>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</si>
  <si>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</si>
  <si>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</si>
  <si>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</si>
  <si>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</si>
  <si>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</si>
  <si>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</si>
  <si>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</si>
  <si>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</si>
  <si>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</si>
  <si>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</si>
  <si>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</si>
  <si>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</si>
  <si>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</si>
  <si>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</si>
  <si>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</si>
  <si>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</si>
  <si>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</si>
  <si>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</si>
  <si>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</si>
  <si>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</si>
  <si>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</si>
  <si>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</si>
  <si>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</si>
  <si>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</si>
  <si>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</si>
  <si>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</si>
  <si>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</si>
  <si>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</si>
  <si>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</si>
  <si>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</si>
  <si>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</si>
  <si>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</si>
  <si>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</si>
  <si>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</si>
  <si>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</si>
  <si>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</si>
  <si>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</si>
  <si>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</si>
  <si>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</si>
  <si>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</si>
  <si>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</si>
  <si>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</si>
  <si>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</si>
  <si>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</si>
  <si>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</si>
  <si>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</si>
  <si>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</si>
  <si>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</si>
  <si>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</si>
  <si>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</si>
  <si>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</si>
  <si>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</si>
  <si>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</si>
  <si>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</si>
  <si>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</si>
  <si>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</si>
  <si>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</si>
  <si>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</si>
  <si>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</si>
  <si>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</si>
  <si>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</si>
  <si>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</si>
  <si>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</si>
  <si>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</si>
  <si>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</si>
  <si>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</si>
  <si>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</si>
  <si>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</si>
  <si>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</si>
  <si>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</si>
  <si>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</si>
  <si>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</si>
  <si>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</si>
  <si>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</si>
  <si>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</si>
  <si>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</si>
  <si>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</si>
  <si>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</si>
  <si>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</si>
  <si>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</si>
  <si>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</si>
  <si>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</si>
  <si>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</si>
  <si>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</si>
  <si>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</si>
  <si>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</si>
  <si>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</si>
  <si>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</si>
  <si>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</si>
  <si>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</si>
  <si>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</si>
  <si>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</si>
  <si>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</si>
  <si>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</si>
  <si>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</si>
  <si>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</si>
  <si>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</si>
  <si>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</si>
  <si>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</si>
  <si>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</si>
  <si>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</si>
  <si>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</si>
  <si>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</si>
  <si>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</si>
  <si>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</si>
  <si>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</si>
  <si>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</si>
  <si>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</si>
  <si>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</si>
  <si>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</si>
  <si>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</si>
  <si>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</si>
  <si>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</si>
  <si>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</si>
  <si>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</si>
  <si>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</si>
  <si>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</si>
  <si>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</si>
  <si>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</si>
  <si>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</si>
  <si>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</si>
  <si>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</si>
  <si>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</si>
  <si>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</si>
  <si>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</si>
  <si>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</si>
  <si>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</si>
  <si>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</si>
  <si>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</si>
  <si>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</si>
  <si>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</si>
  <si>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</si>
  <si>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</si>
  <si>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</si>
  <si>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</si>
  <si>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</si>
  <si>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</si>
  <si>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</si>
  <si>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</si>
  <si>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</si>
  <si>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</si>
  <si>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</si>
  <si>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</si>
  <si>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</si>
  <si>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</si>
  <si>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</si>
  <si>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</si>
  <si>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</si>
  <si>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</si>
  <si>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</si>
  <si>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</si>
  <si>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</si>
  <si>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</si>
  <si>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</si>
  <si>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</si>
  <si>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</si>
  <si>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</si>
  <si>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</si>
  <si>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</si>
  <si>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</si>
  <si>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</si>
  <si>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</si>
  <si>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</si>
  <si>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</si>
  <si>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</si>
  <si>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</si>
  <si>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</si>
  <si>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</si>
  <si>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</si>
  <si>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</si>
  <si>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</si>
  <si>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</si>
  <si>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</si>
  <si>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</si>
  <si>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</si>
  <si>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</si>
  <si>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</si>
  <si>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</si>
  <si>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</si>
  <si>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</si>
  <si>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</si>
  <si>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</si>
  <si>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</si>
  <si>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</si>
  <si>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</si>
  <si>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</si>
  <si>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</si>
  <si>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</si>
  <si>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</si>
  <si>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</si>
  <si>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</si>
  <si>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</si>
  <si>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</si>
  <si>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</si>
  <si>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</si>
  <si>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</si>
  <si>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</si>
  <si>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</si>
  <si>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</si>
  <si>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</si>
  <si>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</si>
  <si>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</si>
  <si>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</si>
  <si>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</si>
  <si>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</si>
  <si>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</si>
  <si>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</si>
  <si>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</si>
  <si>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</si>
  <si>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</si>
  <si>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</si>
  <si>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</si>
  <si>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</si>
  <si>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</si>
  <si>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</si>
  <si>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</si>
  <si>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</si>
  <si>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</si>
  <si>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</si>
  <si>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</si>
  <si>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</si>
  <si>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</si>
  <si>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</si>
  <si>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</si>
  <si>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</si>
  <si>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</si>
  <si>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</si>
  <si>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</si>
  <si>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</si>
  <si>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</si>
  <si>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</si>
  <si>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</si>
  <si>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</si>
  <si>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</si>
  <si>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</si>
  <si>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</si>
  <si>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</si>
  <si>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</si>
  <si>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</si>
  <si>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</si>
  <si>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</si>
  <si>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</si>
  <si>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</si>
  <si>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</si>
  <si>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</si>
  <si>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</si>
  <si>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</si>
  <si>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</si>
  <si>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</si>
  <si>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</si>
  <si>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</si>
  <si>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</si>
  <si>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</si>
  <si>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</si>
  <si>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</si>
  <si>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</si>
  <si>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</si>
  <si>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</si>
  <si>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</si>
  <si>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</si>
  <si>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</si>
  <si>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</si>
  <si>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</si>
  <si>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</si>
  <si>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</si>
  <si>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</si>
  <si>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</si>
  <si>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</si>
  <si>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</si>
  <si>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</si>
  <si>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</si>
  <si>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</si>
  <si>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</si>
  <si>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</si>
  <si>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</si>
  <si>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</si>
  <si>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</si>
  <si>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</si>
  <si>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</si>
  <si>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</si>
  <si>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</si>
  <si>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</si>
  <si>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</si>
  <si>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</si>
  <si>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</si>
  <si>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</si>
  <si>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</si>
  <si>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</si>
  <si>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</si>
  <si>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</si>
  <si>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</si>
  <si>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</si>
  <si>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</si>
  <si>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</si>
  <si>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</si>
  <si>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</si>
  <si>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</si>
  <si>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</si>
  <si>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</si>
  <si>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</si>
  <si>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</si>
  <si>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</si>
  <si>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</si>
  <si>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</si>
  <si>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</si>
  <si>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</si>
  <si>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</si>
  <si>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</si>
  <si>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</si>
  <si>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</si>
  <si>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</si>
  <si>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</si>
  <si>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</si>
  <si>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</si>
  <si>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</si>
  <si>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</si>
  <si>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</si>
  <si>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</si>
  <si>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</si>
  <si>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</si>
  <si>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</si>
  <si>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</si>
  <si>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</si>
  <si>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</si>
  <si>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</si>
  <si>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</si>
  <si>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</si>
  <si>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</si>
  <si>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</si>
  <si>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</si>
  <si>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</si>
  <si>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</si>
  <si>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</si>
  <si>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</si>
  <si>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</si>
  <si>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</si>
  <si>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</si>
  <si>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</si>
  <si>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</si>
  <si>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</si>
  <si>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</si>
  <si>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</si>
  <si>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</si>
  <si>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</si>
  <si>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</si>
  <si>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</si>
  <si>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</si>
  <si>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</si>
  <si>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</si>
  <si>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</si>
  <si>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</si>
  <si>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</si>
  <si>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</si>
  <si>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</si>
  <si>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</si>
  <si>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</si>
  <si>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</si>
  <si>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</si>
  <si>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</si>
  <si>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</si>
  <si>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</si>
  <si>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</si>
  <si>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</si>
  <si>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</si>
  <si>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</si>
  <si>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</si>
  <si>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</si>
  <si>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</si>
  <si>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</si>
  <si>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</si>
  <si>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</si>
  <si>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</si>
  <si>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</si>
  <si>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</si>
  <si>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</si>
  <si>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</si>
  <si>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</si>
  <si>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</si>
  <si>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</si>
  <si>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</si>
  <si>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</si>
  <si>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</si>
  <si>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</si>
  <si>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</si>
  <si>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</si>
  <si>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</si>
  <si>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</si>
  <si>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</si>
  <si>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</si>
  <si>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</si>
  <si>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</si>
  <si>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</si>
  <si>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</si>
  <si>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</si>
  <si>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</si>
  <si>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</si>
  <si>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</si>
  <si>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</si>
  <si>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</si>
  <si>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</si>
  <si>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</si>
  <si>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</si>
  <si>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</si>
  <si>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</si>
  <si>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</si>
  <si>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</si>
  <si>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</si>
  <si>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</si>
  <si>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</si>
  <si>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</si>
  <si>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</si>
  <si>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</si>
  <si>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</si>
  <si>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</si>
  <si>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</si>
  <si>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</si>
  <si>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</si>
  <si>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</si>
  <si>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</si>
  <si>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</si>
  <si>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</si>
  <si>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</si>
  <si>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</si>
  <si>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</si>
  <si>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</si>
  <si>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</si>
  <si>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</si>
  <si>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</si>
  <si>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</si>
  <si>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</si>
  <si>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</si>
  <si>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</si>
  <si>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</si>
  <si>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</si>
  <si>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</si>
  <si>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</si>
  <si>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</si>
  <si>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</si>
  <si>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</si>
  <si>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</si>
  <si>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</si>
  <si>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</si>
  <si>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</si>
  <si>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</si>
  <si>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</si>
  <si>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</si>
  <si>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</si>
  <si>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</si>
  <si>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</si>
  <si>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</si>
  <si>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</si>
  <si>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</si>
  <si>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</si>
  <si>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</si>
  <si>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</si>
  <si>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</si>
  <si>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</si>
  <si>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</si>
  <si>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</si>
  <si>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</si>
  <si>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</si>
  <si>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</si>
  <si>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</si>
  <si>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</si>
  <si>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</si>
  <si>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</si>
  <si>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</si>
  <si>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</si>
  <si>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</si>
  <si>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</si>
  <si>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</si>
  <si>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</si>
  <si>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</si>
  <si>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</si>
  <si>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</si>
  <si>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</si>
  <si>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</si>
  <si>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</si>
  <si>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</si>
  <si>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</si>
  <si>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</si>
  <si>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</si>
  <si>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</si>
  <si>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</si>
  <si>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</si>
  <si>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</si>
  <si>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</si>
  <si>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</si>
  <si>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</si>
  <si>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</si>
  <si>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</si>
  <si>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</si>
  <si>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</si>
  <si>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</si>
  <si>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</si>
  <si>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</si>
  <si>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</si>
  <si>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</si>
  <si>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</si>
  <si>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</si>
  <si>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</si>
  <si>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</si>
  <si>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</si>
  <si>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</si>
  <si>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</si>
  <si>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</si>
  <si>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</si>
  <si>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</si>
  <si>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</si>
  <si>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</si>
  <si>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</si>
  <si>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</si>
  <si>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</si>
  <si>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</si>
  <si>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</si>
  <si>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</si>
  <si>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</si>
  <si>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</si>
  <si>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</si>
  <si>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</si>
  <si>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</si>
  <si>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</si>
  <si>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</si>
  <si>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</si>
  <si>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</si>
  <si>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</si>
  <si>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</si>
  <si>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</si>
  <si>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</si>
  <si>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</si>
  <si>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</si>
  <si>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</si>
  <si>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</si>
  <si>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</si>
  <si>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</si>
  <si>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</si>
  <si>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</si>
  <si>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</si>
  <si>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</si>
  <si>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</si>
  <si>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</si>
  <si>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</si>
  <si>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</si>
  <si>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</si>
  <si>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</si>
  <si>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</si>
  <si>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</si>
  <si>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</si>
  <si>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</si>
  <si>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</si>
  <si>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</si>
  <si>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</si>
  <si>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</si>
  <si>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</si>
  <si>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</si>
  <si>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</si>
  <si>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</si>
  <si>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</si>
  <si>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</si>
  <si>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</si>
  <si>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</si>
  <si>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</si>
  <si>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</si>
  <si>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</si>
  <si>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</si>
  <si>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</si>
  <si>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</si>
  <si>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</si>
  <si>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</si>
  <si>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</si>
  <si>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</si>
  <si>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</si>
  <si>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</si>
  <si>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</si>
  <si>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</si>
  <si>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</si>
  <si>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</si>
  <si>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</si>
  <si>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</si>
  <si>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</si>
  <si>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</si>
  <si>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</si>
  <si>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</si>
  <si>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</si>
  <si>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</si>
  <si>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</si>
  <si>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</si>
  <si>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</si>
  <si>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</si>
  <si>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</si>
  <si>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</si>
  <si>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</si>
  <si>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</si>
  <si>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</si>
  <si>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</si>
  <si>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</si>
  <si>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</si>
  <si>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</si>
  <si>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</si>
  <si>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</si>
  <si>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</si>
  <si>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</si>
  <si>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</si>
  <si>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</si>
  <si>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</si>
  <si>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</si>
  <si>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</si>
  <si>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</si>
  <si>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</si>
  <si>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</si>
  <si>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</si>
  <si>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</si>
  <si>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</si>
  <si>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</si>
  <si>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</si>
  <si>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</si>
  <si>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</si>
  <si>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</si>
  <si>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</si>
  <si>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</si>
  <si>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</si>
  <si>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</si>
  <si>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</si>
  <si>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</si>
  <si>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</si>
  <si>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</si>
  <si>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</si>
  <si>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</si>
  <si>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</si>
  <si>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</si>
  <si>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</si>
  <si>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</si>
  <si>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</si>
  <si>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</si>
  <si>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</si>
  <si>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</si>
  <si>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</si>
  <si>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</si>
  <si>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</si>
  <si>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</si>
  <si>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</si>
  <si>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</si>
  <si>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</si>
  <si>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</si>
  <si>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</si>
  <si>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</si>
  <si>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</si>
  <si>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</si>
  <si>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</si>
  <si>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</si>
  <si>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</si>
  <si>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</si>
  <si>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</si>
  <si>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</si>
  <si>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</si>
  <si>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</si>
  <si>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</si>
  <si>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</si>
  <si>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</si>
  <si>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</si>
  <si>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</si>
  <si>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</si>
  <si>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</si>
  <si>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</si>
  <si>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</si>
  <si>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</si>
  <si>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</si>
  <si>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</si>
  <si>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</si>
  <si>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</si>
  <si>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</si>
  <si>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</si>
  <si>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</si>
  <si>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</si>
  <si>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</si>
  <si>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</si>
  <si>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</si>
  <si>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</si>
  <si>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</si>
  <si>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</si>
  <si>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</si>
  <si>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</si>
  <si>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</si>
  <si>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</si>
  <si>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</si>
  <si>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</si>
  <si>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</si>
  <si>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</si>
  <si>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</si>
  <si>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</si>
  <si>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</si>
  <si>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</si>
  <si>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</si>
  <si>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</si>
  <si>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</si>
  <si>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</si>
  <si>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</si>
  <si>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</si>
  <si>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</si>
  <si>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</si>
  <si>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</si>
  <si>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</si>
  <si>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</si>
  <si>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</si>
  <si>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</si>
  <si>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</si>
  <si>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</si>
  <si>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</si>
  <si>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</si>
  <si>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</si>
  <si>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</si>
  <si>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</si>
  <si>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</si>
  <si>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</si>
  <si>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</si>
  <si>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</si>
  <si>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</si>
  <si>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</si>
  <si>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</si>
  <si>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</si>
  <si>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</si>
  <si>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</si>
  <si>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</si>
  <si>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</si>
  <si>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</si>
  <si>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</si>
  <si>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</si>
  <si>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</si>
  <si>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</si>
  <si>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</si>
  <si>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</si>
  <si>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</si>
  <si>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</si>
  <si>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</si>
  <si>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</si>
  <si>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</si>
  <si>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</si>
  <si>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</si>
  <si>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</si>
  <si>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</si>
  <si>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</si>
  <si>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</si>
  <si>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</si>
  <si>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</si>
  <si>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</si>
  <si>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</si>
  <si>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</si>
  <si>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</si>
  <si>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</si>
  <si>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</si>
  <si>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</si>
  <si>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</si>
  <si>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</si>
  <si>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</si>
  <si>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</si>
  <si>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</si>
  <si>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</si>
  <si>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</si>
  <si>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</si>
  <si>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</si>
  <si>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</si>
  <si>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</si>
  <si>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</si>
  <si>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</si>
  <si>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</si>
  <si>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</si>
  <si>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</si>
  <si>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</si>
  <si>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</si>
  <si>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</si>
  <si>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</si>
  <si>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</si>
  <si>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</si>
  <si>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</si>
  <si>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</si>
  <si>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</si>
  <si>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</si>
  <si>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</si>
  <si>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</si>
  <si>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</si>
  <si>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</si>
  <si>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</si>
  <si>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</si>
  <si>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</si>
  <si>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</si>
  <si>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</si>
  <si>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</si>
  <si>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</si>
  <si>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</si>
  <si>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</si>
  <si>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</si>
  <si>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</si>
  <si>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</si>
  <si>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</si>
  <si>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</si>
  <si>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</si>
  <si>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</si>
  <si>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</si>
  <si>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</si>
  <si>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</si>
  <si>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</si>
  <si>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</si>
  <si>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</si>
  <si>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</si>
  <si>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</si>
  <si>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</si>
  <si>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</si>
  <si>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</si>
  <si>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</si>
  <si>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</si>
  <si>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</si>
  <si>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</si>
  <si>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</si>
  <si>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</si>
  <si>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</si>
  <si>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</si>
  <si>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</si>
  <si>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</si>
  <si>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</si>
  <si>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</si>
  <si>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</si>
  <si>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</si>
  <si>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</si>
  <si>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</si>
  <si>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</si>
  <si>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</si>
  <si>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</si>
  <si>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</si>
  <si>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</si>
  <si>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</si>
  <si>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</si>
  <si>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</si>
  <si>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</si>
  <si>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</si>
  <si>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</si>
  <si>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</si>
  <si>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</si>
  <si>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</si>
  <si>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</si>
  <si>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</si>
  <si>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</si>
  <si>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</si>
  <si>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</si>
  <si>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</si>
  <si>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</si>
  <si>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</si>
  <si>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</si>
  <si>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</si>
  <si>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</si>
  <si>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</si>
  <si>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</si>
  <si>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</si>
  <si>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</si>
  <si>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</si>
  <si>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</si>
  <si>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</si>
  <si>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</si>
  <si>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</si>
  <si>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</si>
  <si>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</si>
  <si>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</si>
  <si>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</si>
  <si>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</si>
  <si>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</si>
  <si>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</si>
  <si>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</si>
  <si>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</si>
  <si>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</si>
  <si>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</si>
  <si>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</si>
  <si>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</si>
  <si>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</si>
  <si>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</si>
  <si>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</si>
  <si>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</si>
  <si>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</si>
  <si>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</si>
  <si>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</si>
  <si>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</si>
  <si>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</si>
  <si>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</si>
  <si>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</si>
  <si>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</si>
  <si>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</si>
  <si>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</si>
  <si>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</si>
  <si>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</si>
  <si>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</si>
  <si>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</si>
  <si>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</si>
  <si>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</si>
  <si>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</si>
  <si>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</si>
  <si>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</si>
  <si>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</si>
  <si>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</si>
  <si>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</si>
  <si>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</si>
  <si>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</si>
  <si>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</si>
  <si>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</si>
  <si>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</si>
  <si>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</si>
  <si>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</si>
  <si>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</si>
  <si>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</si>
  <si>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</si>
  <si>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</si>
  <si>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</si>
  <si>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</si>
  <si>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</si>
  <si>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</si>
  <si>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</si>
  <si>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</si>
  <si>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</si>
  <si>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</si>
  <si>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</si>
  <si>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</si>
  <si>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</si>
  <si>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</si>
  <si>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</si>
  <si>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</si>
  <si>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</si>
  <si>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</si>
  <si>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</si>
  <si>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</si>
  <si>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</si>
  <si>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</si>
  <si>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</si>
  <si>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</si>
  <si>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</si>
  <si>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</si>
  <si>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</si>
  <si>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</si>
  <si>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</si>
  <si>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</si>
  <si>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</si>
  <si>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</si>
  <si>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</si>
  <si>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</si>
  <si>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</si>
  <si>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</si>
  <si>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</si>
  <si>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</si>
  <si>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</si>
  <si>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</si>
  <si>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</si>
  <si>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</si>
  <si>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</si>
  <si>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</si>
  <si>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</si>
  <si>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</si>
  <si>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</si>
  <si>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</si>
  <si>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</si>
  <si>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</si>
  <si>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</si>
  <si>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</si>
  <si>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</si>
  <si>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</si>
  <si>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</si>
  <si>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</si>
  <si>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</si>
  <si>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</si>
  <si>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</si>
  <si>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</si>
  <si>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</si>
  <si>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</si>
  <si>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</si>
  <si>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</si>
  <si>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</si>
  <si>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</si>
  <si>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</si>
  <si>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</si>
  <si>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</si>
  <si>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</si>
  <si>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</si>
  <si>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</si>
  <si>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</si>
  <si>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</si>
  <si>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</si>
  <si>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</si>
  <si>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</si>
  <si>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</si>
  <si>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</si>
  <si>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</si>
  <si>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</si>
  <si>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</si>
  <si>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</si>
  <si>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</si>
  <si>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</si>
  <si>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</si>
  <si>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</si>
  <si>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</si>
  <si>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</si>
  <si>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</si>
  <si>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</si>
  <si>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</si>
  <si>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</si>
  <si>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</si>
  <si>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</si>
  <si>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</si>
  <si>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</si>
  <si>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</si>
  <si>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</si>
  <si>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</si>
  <si>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</si>
  <si>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</si>
  <si>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</si>
  <si>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</si>
  <si>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</si>
  <si>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</si>
  <si>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</si>
  <si>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</si>
  <si>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</si>
  <si>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</si>
  <si>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</si>
  <si>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</si>
  <si>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</si>
  <si>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</si>
  <si>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</si>
  <si>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</si>
  <si>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</si>
  <si>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</si>
  <si>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</si>
  <si>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</si>
  <si>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</si>
  <si>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</si>
  <si>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</si>
  <si>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</si>
  <si>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</si>
  <si>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</si>
  <si>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</si>
  <si>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</si>
  <si>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</si>
  <si>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</si>
  <si>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</si>
  <si>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</si>
  <si>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</si>
  <si>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</si>
  <si>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</si>
  <si>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</si>
  <si>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</si>
  <si>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</si>
  <si>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</si>
  <si>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</si>
  <si>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</si>
  <si>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</si>
  <si>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</si>
  <si>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</si>
  <si>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</si>
  <si>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</si>
  <si>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</si>
  <si>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</si>
  <si>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</si>
  <si>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</si>
  <si>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</si>
  <si>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</si>
  <si>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</si>
  <si>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</si>
  <si>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</si>
  <si>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</si>
  <si>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</si>
  <si>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</si>
  <si>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</si>
  <si>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</si>
  <si>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</si>
  <si>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</si>
  <si>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</si>
  <si>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</si>
  <si>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</si>
  <si>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</si>
  <si>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</si>
  <si>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</si>
  <si>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</si>
  <si>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</si>
  <si>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</si>
  <si>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</si>
  <si>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</si>
  <si>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</si>
  <si>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</si>
  <si>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</si>
  <si>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</si>
  <si>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</si>
  <si>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</si>
  <si>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</si>
  <si>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</si>
  <si>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</si>
  <si>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</si>
  <si>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</si>
  <si>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</si>
  <si>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</si>
  <si>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</si>
  <si>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</si>
  <si>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</si>
  <si>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</si>
  <si>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</si>
  <si>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</si>
  <si>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</si>
  <si>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</si>
  <si>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</si>
  <si>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</si>
  <si>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</si>
  <si>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</si>
  <si>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</si>
  <si>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</si>
  <si>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</si>
  <si>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</si>
  <si>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</si>
  <si>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</si>
  <si>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</si>
  <si>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</si>
  <si>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</si>
  <si>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</si>
  <si>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</si>
  <si>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</si>
  <si>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</si>
  <si>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</si>
  <si>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</si>
  <si>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</si>
  <si>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</si>
  <si>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</si>
  <si>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</si>
  <si>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</si>
  <si>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</si>
  <si>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</si>
  <si>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</si>
  <si>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</si>
  <si>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</si>
  <si>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</si>
  <si>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</si>
  <si>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</si>
  <si>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</si>
  <si>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</si>
  <si>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</si>
  <si>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</si>
  <si>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</si>
  <si>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</si>
  <si>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</si>
  <si>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</si>
  <si>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</si>
  <si>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</si>
  <si>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</si>
  <si>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</si>
  <si>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</si>
  <si>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</si>
  <si>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</si>
  <si>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</si>
  <si>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</si>
  <si>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</si>
  <si>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</si>
  <si>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</si>
  <si>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</si>
  <si>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</si>
  <si>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</si>
  <si>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</si>
  <si>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</si>
  <si>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</si>
  <si>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</si>
  <si>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</si>
  <si>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</si>
  <si>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</si>
  <si>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</si>
  <si>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</si>
  <si>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</si>
  <si>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</si>
  <si>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</si>
  <si>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</si>
  <si>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</si>
  <si>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</si>
  <si>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</si>
  <si>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</si>
  <si>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</si>
  <si>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</si>
  <si>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</si>
  <si>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</si>
  <si>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</si>
  <si>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</si>
  <si>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</si>
  <si>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</si>
  <si>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</si>
  <si>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</si>
  <si>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</si>
  <si>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</si>
  <si>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</si>
  <si>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</si>
  <si>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</si>
  <si>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</si>
  <si>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</si>
  <si>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</si>
  <si>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</si>
  <si>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</si>
  <si>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</si>
  <si>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</si>
  <si>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</si>
  <si>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</si>
  <si>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</si>
  <si>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</si>
  <si>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</si>
  <si>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</si>
  <si>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</si>
  <si>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</si>
  <si>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</si>
  <si>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</si>
  <si>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</si>
  <si>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</si>
  <si>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</si>
  <si>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</si>
  <si>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</si>
  <si>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</si>
  <si>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</si>
  <si>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</si>
  <si>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</si>
  <si>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</si>
  <si>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</si>
  <si>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</si>
  <si>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</si>
  <si>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</si>
  <si>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</si>
  <si>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</si>
  <si>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</si>
  <si>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</si>
  <si>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</si>
  <si>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</si>
  <si>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</si>
  <si>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</si>
  <si>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</si>
  <si>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</si>
  <si>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</si>
  <si>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</si>
  <si>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</si>
  <si>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</si>
  <si>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</si>
  <si>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</si>
  <si>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</si>
  <si>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</si>
  <si>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</si>
  <si>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</si>
  <si>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</si>
  <si>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</si>
  <si>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</si>
  <si>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</si>
  <si>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</si>
  <si>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</si>
  <si>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</si>
  <si>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</si>
  <si>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</si>
  <si>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</si>
  <si>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</si>
  <si>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</si>
  <si>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</si>
  <si>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</si>
  <si>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</si>
  <si>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</si>
  <si>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</si>
  <si>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</si>
  <si>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</si>
  <si>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</si>
  <si>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</si>
  <si>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</si>
  <si>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</si>
  <si>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</si>
  <si>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</si>
  <si>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</si>
  <si>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</si>
  <si>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</si>
  <si>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</si>
  <si>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</si>
  <si>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</si>
  <si>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</si>
  <si>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</si>
  <si>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</si>
  <si>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</si>
  <si>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</si>
  <si>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</si>
  <si>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</si>
  <si>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</si>
  <si>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</si>
  <si>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</si>
  <si>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</si>
  <si>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</si>
  <si>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</si>
  <si>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</si>
  <si>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</si>
  <si>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</si>
  <si>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</si>
  <si>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</si>
  <si>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</si>
  <si>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</si>
  <si>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</si>
  <si>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</si>
  <si>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</si>
  <si>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</si>
  <si>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</si>
  <si>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</si>
  <si>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</si>
  <si>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</si>
  <si>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</si>
  <si>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</si>
  <si>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</si>
  <si>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</si>
  <si>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</si>
  <si>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</si>
  <si>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</si>
  <si>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</si>
  <si>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</si>
  <si>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</si>
  <si>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</si>
  <si>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</si>
  <si>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</si>
  <si>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</si>
  <si>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</si>
  <si>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</si>
  <si>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</si>
  <si>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</si>
  <si>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</si>
  <si>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</si>
  <si>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</si>
  <si>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</si>
  <si>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</si>
  <si>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</si>
  <si>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</si>
  <si>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</si>
  <si>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</si>
  <si>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</si>
  <si>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</si>
  <si>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</si>
  <si>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</si>
  <si>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</si>
  <si>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</si>
  <si>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</si>
  <si>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</si>
  <si>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</si>
  <si>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</si>
  <si>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</si>
  <si>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</si>
  <si>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</si>
  <si>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</si>
  <si>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</si>
  <si>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</si>
  <si>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</si>
  <si>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</si>
  <si>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</si>
  <si>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</si>
  <si>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</si>
  <si>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</si>
  <si>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</si>
  <si>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</si>
  <si>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</si>
  <si>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</si>
  <si>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</si>
  <si>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</si>
  <si>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</si>
  <si>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</si>
  <si>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</si>
  <si>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</si>
  <si>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</si>
  <si>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</si>
  <si>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</si>
  <si>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</si>
  <si>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</si>
  <si>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</si>
  <si>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</si>
  <si>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</si>
  <si>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</si>
  <si>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</si>
  <si>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</si>
  <si>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</si>
  <si>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</si>
  <si>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</si>
  <si>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</si>
  <si>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</si>
  <si>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</si>
  <si>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</si>
  <si>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</si>
  <si>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</si>
  <si>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</si>
  <si>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</si>
  <si>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</si>
  <si>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</si>
  <si>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</si>
  <si>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</si>
  <si>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</si>
  <si>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</si>
  <si>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</si>
  <si>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</si>
  <si>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</si>
  <si>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</si>
  <si>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</si>
  <si>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</si>
  <si>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</si>
  <si>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</si>
  <si>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</si>
  <si>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</si>
  <si>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</si>
  <si>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</si>
  <si>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</si>
  <si>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</si>
  <si>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</si>
  <si>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</si>
  <si>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</si>
  <si>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</si>
  <si>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</si>
  <si>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</si>
  <si>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</si>
  <si>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</si>
  <si>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</si>
  <si>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</si>
  <si>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</si>
  <si>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</si>
  <si>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</si>
  <si>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</si>
  <si>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</si>
  <si>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</si>
  <si>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</si>
  <si>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</si>
  <si>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</si>
  <si>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</si>
  <si>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</si>
  <si>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</si>
  <si>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</si>
  <si>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</si>
  <si>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</si>
  <si>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</si>
  <si>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</si>
  <si>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</si>
  <si>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</si>
  <si>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</si>
  <si>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</si>
  <si>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</si>
  <si>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</si>
  <si>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</si>
  <si>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</si>
  <si>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</si>
  <si>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</si>
  <si>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</si>
  <si>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</si>
  <si>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</si>
  <si>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</si>
  <si>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</si>
  <si>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</si>
  <si>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</si>
  <si>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</si>
  <si>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</si>
  <si>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</si>
  <si>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</si>
  <si>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</si>
  <si>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</si>
  <si>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</si>
  <si>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</si>
  <si>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</si>
  <si>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</si>
  <si>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</si>
  <si>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</si>
  <si>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</si>
  <si>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</si>
  <si>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</si>
  <si>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</si>
  <si>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</si>
  <si>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</si>
  <si>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</si>
  <si>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</si>
  <si>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</si>
  <si>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</si>
  <si>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</si>
  <si>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</si>
  <si>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</si>
  <si>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</si>
  <si>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</si>
  <si>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</si>
  <si>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</si>
  <si>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</si>
  <si>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</si>
  <si>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</si>
  <si>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</si>
  <si>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</si>
  <si>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</si>
  <si>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</si>
  <si>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</si>
  <si>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</si>
  <si>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</si>
  <si>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</si>
  <si>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</si>
  <si>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</si>
  <si>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</si>
  <si>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</si>
  <si>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</si>
  <si>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</si>
  <si>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</si>
  <si>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</si>
  <si>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</si>
  <si>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</si>
  <si>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</si>
  <si>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</si>
  <si>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</si>
  <si>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</si>
  <si>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</si>
  <si>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</si>
  <si>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</si>
  <si>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</si>
  <si>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</si>
  <si>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</si>
  <si>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</si>
  <si>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</si>
  <si>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</si>
  <si>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</si>
  <si>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</si>
  <si>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</si>
  <si>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</si>
  <si>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</si>
  <si>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</si>
  <si>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</si>
  <si>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</si>
  <si>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</si>
  <si>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</si>
  <si>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</si>
  <si>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</si>
  <si>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</si>
  <si>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</si>
  <si>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</si>
  <si>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</si>
  <si>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</si>
  <si>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</si>
  <si>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</si>
  <si>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</si>
  <si>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</si>
  <si>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</si>
  <si>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</si>
  <si>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</si>
  <si>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</si>
  <si>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</si>
  <si>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</si>
  <si>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</si>
  <si>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</si>
  <si>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</si>
  <si>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</si>
  <si>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</si>
  <si>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</si>
  <si>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</si>
  <si>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</si>
  <si>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</si>
  <si>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</si>
  <si>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</si>
  <si>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</si>
  <si>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</si>
  <si>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</si>
  <si>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</si>
  <si>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</si>
  <si>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</si>
  <si>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</si>
  <si>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</si>
  <si>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</si>
  <si>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</si>
  <si>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</si>
  <si>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</si>
  <si>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</si>
  <si>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</si>
  <si>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</si>
  <si>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</si>
  <si>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</si>
  <si>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</si>
  <si>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</si>
  <si>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</si>
  <si>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</si>
  <si>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</si>
  <si>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</si>
  <si>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</si>
  <si>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</si>
  <si>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</si>
  <si>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</si>
  <si>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</si>
  <si>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</si>
  <si>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</si>
  <si>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</si>
  <si>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</si>
  <si>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</si>
  <si>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</si>
  <si>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</si>
  <si>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</si>
  <si>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</si>
  <si>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</si>
  <si>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</si>
  <si>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</si>
  <si>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</si>
  <si>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</si>
  <si>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</si>
  <si>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</si>
  <si>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</si>
  <si>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</si>
  <si>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</si>
  <si>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</si>
  <si>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</si>
  <si>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</si>
  <si>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</si>
  <si>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</si>
  <si>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</si>
  <si>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</si>
  <si>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</si>
  <si>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</si>
  <si>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</si>
  <si>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</si>
  <si>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</si>
  <si>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</si>
  <si>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</si>
  <si>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</si>
  <si>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</si>
  <si>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</si>
  <si>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</si>
  <si>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</si>
  <si>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</si>
  <si>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</si>
  <si>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</si>
  <si>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</si>
  <si>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</si>
  <si>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</si>
  <si>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</si>
  <si>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</si>
  <si>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</si>
  <si>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</si>
  <si>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</si>
  <si>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</si>
  <si>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</si>
  <si>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</si>
  <si>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</si>
  <si>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</si>
  <si>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</si>
  <si>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</si>
  <si>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</si>
  <si>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</si>
  <si>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</si>
  <si>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</si>
  <si>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</si>
  <si>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</si>
  <si>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</si>
  <si>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</si>
  <si>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</si>
  <si>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</si>
  <si>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</si>
  <si>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</si>
  <si>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</si>
  <si>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</si>
  <si>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</si>
  <si>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</si>
  <si>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</si>
  <si>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</si>
  <si>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</si>
  <si>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</si>
  <si>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</si>
  <si>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</si>
  <si>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</si>
  <si>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</si>
  <si>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</si>
  <si>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</si>
  <si>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</si>
  <si>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</si>
  <si>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</si>
  <si>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</si>
  <si>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</si>
  <si>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</si>
  <si>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</si>
  <si>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</si>
  <si>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</si>
  <si>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</si>
  <si>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</si>
  <si>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</si>
  <si>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</si>
  <si>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</si>
  <si>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</si>
  <si>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</si>
  <si>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</si>
  <si>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</si>
  <si>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</si>
  <si>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</si>
  <si>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</si>
  <si>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</si>
  <si>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</si>
  <si>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</si>
  <si>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</si>
  <si>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</si>
  <si>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</si>
  <si>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</si>
  <si>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</si>
  <si>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</si>
  <si>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</si>
  <si>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</si>
  <si>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</si>
  <si>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</si>
  <si>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</si>
  <si>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</si>
  <si>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</si>
  <si>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</si>
  <si>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</si>
  <si>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</si>
  <si>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</si>
  <si>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</si>
  <si>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</si>
  <si>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</si>
  <si>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</si>
  <si>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</si>
  <si>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</si>
  <si>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</si>
  <si>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</si>
  <si>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</si>
  <si>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</si>
  <si>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</si>
  <si>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</si>
  <si>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</si>
  <si>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</si>
  <si>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</si>
  <si>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</si>
  <si>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</si>
  <si>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</si>
  <si>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</si>
  <si>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</si>
  <si>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</si>
  <si>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</si>
  <si>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</si>
  <si>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</si>
  <si>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</si>
  <si>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</si>
  <si>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</si>
  <si>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</si>
  <si>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</si>
  <si>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</si>
  <si>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</si>
  <si>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</si>
  <si>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</si>
  <si>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</si>
  <si>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</si>
  <si>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</si>
  <si>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</si>
  <si>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</si>
  <si>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</si>
  <si>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</si>
  <si>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</si>
  <si>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</si>
  <si>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</si>
  <si>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</si>
  <si>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</si>
  <si>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</si>
  <si>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</si>
  <si>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</si>
  <si>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</si>
  <si>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</si>
  <si>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</si>
  <si>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</si>
  <si>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</si>
  <si>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</si>
  <si>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</si>
  <si>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</si>
  <si>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</si>
  <si>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</si>
  <si>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</si>
  <si>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</si>
  <si>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</si>
  <si>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</si>
  <si>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</si>
  <si>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</si>
  <si>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</si>
  <si>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</si>
  <si>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</si>
  <si>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</si>
  <si>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</si>
  <si>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</si>
  <si>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</si>
  <si>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</si>
  <si>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</si>
  <si>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</si>
  <si>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</si>
  <si>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</si>
  <si>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</si>
  <si>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</si>
  <si>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</si>
  <si>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</si>
  <si>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</si>
  <si>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</si>
  <si>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</si>
  <si>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</si>
  <si>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</si>
  <si>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</si>
  <si>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</si>
  <si>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</si>
  <si>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</si>
  <si>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</si>
  <si>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</si>
  <si>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</si>
  <si>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</si>
  <si>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</si>
  <si>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</si>
  <si>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</si>
  <si>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</si>
  <si>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</si>
  <si>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</si>
  <si>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</si>
  <si>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</si>
  <si>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</si>
  <si>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</si>
  <si>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</si>
  <si>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</si>
  <si>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</si>
  <si>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</si>
  <si>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</si>
  <si>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</si>
  <si>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</si>
  <si>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</si>
  <si>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</si>
  <si>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</si>
  <si>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</si>
  <si>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</si>
  <si>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</si>
  <si>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</si>
  <si>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</si>
  <si>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</si>
  <si>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</si>
  <si>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</si>
  <si>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</si>
  <si>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</si>
  <si>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</si>
  <si>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</si>
  <si>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</si>
  <si>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</si>
  <si>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</si>
  <si>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</si>
  <si>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</si>
  <si>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</si>
  <si>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</si>
  <si>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</si>
  <si>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</si>
  <si>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</si>
  <si>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</si>
  <si>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</si>
  <si>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</si>
  <si>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</si>
  <si>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</si>
  <si>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</si>
  <si>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</si>
  <si>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</si>
  <si>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</si>
  <si>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</si>
  <si>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</si>
  <si>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</si>
  <si>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</si>
  <si>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</si>
  <si>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</si>
  <si>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</si>
  <si>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</si>
  <si>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</si>
  <si>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</si>
  <si>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</si>
  <si>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</si>
  <si>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</si>
  <si>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</si>
  <si>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</si>
  <si>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</si>
  <si>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</si>
  <si>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</si>
  <si>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</si>
  <si>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</si>
  <si>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</si>
  <si>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</si>
  <si>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</si>
  <si>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</si>
  <si>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</si>
  <si>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</si>
  <si>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</si>
  <si>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</si>
  <si>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</si>
  <si>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</si>
  <si>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</si>
  <si>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</si>
  <si>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</si>
  <si>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</si>
  <si>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</si>
  <si>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</si>
  <si>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</si>
  <si>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</si>
  <si>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</si>
  <si>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</si>
  <si>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</si>
  <si>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</si>
  <si>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</si>
  <si>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</si>
  <si>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</si>
  <si>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</si>
  <si>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</si>
  <si>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</si>
  <si>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</si>
  <si>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</si>
  <si>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</si>
  <si>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</si>
  <si>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</si>
  <si>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</si>
  <si>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</si>
  <si>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</si>
  <si>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</si>
  <si>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</si>
  <si>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</si>
  <si>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</si>
  <si>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</si>
  <si>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</si>
  <si>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</si>
  <si>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</si>
  <si>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</si>
  <si>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</si>
  <si>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</si>
  <si>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</si>
  <si>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</si>
  <si>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</si>
  <si>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</si>
  <si>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</si>
  <si>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</si>
  <si>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</si>
  <si>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</si>
  <si>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</si>
  <si>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</si>
  <si>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</si>
  <si>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</si>
  <si>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</si>
  <si>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</si>
  <si>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</si>
  <si>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</si>
  <si>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</si>
  <si>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</si>
  <si>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</si>
  <si>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</si>
  <si>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</si>
  <si>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</si>
  <si>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</si>
  <si>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</si>
  <si>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</si>
  <si>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</si>
  <si>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</si>
  <si>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</si>
  <si>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</si>
  <si>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</si>
  <si>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</si>
  <si>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</si>
  <si>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</si>
  <si>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</si>
  <si>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</si>
  <si>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</si>
  <si>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</si>
  <si>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</si>
  <si>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</si>
  <si>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</si>
  <si>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</si>
  <si>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</si>
  <si>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</si>
  <si>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</si>
  <si>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</si>
  <si>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</si>
  <si>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</si>
  <si>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</si>
  <si>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</si>
  <si>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</si>
  <si>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</si>
  <si>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</si>
  <si>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</si>
  <si>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</si>
  <si>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</si>
  <si>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</si>
  <si>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</si>
  <si>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</si>
  <si>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</si>
  <si>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</si>
  <si>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</si>
  <si>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</si>
  <si>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</si>
  <si>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</si>
  <si>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</si>
  <si>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</si>
  <si>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</si>
  <si>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</si>
  <si>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</si>
  <si>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</si>
  <si>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</si>
  <si>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</si>
  <si>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</si>
  <si>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</si>
  <si>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</si>
  <si>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</si>
  <si>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</si>
  <si>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</si>
  <si>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</si>
  <si>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</si>
  <si>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</si>
  <si>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</si>
  <si>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</si>
  <si>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</si>
  <si>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</si>
  <si>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</si>
  <si>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</si>
  <si>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</si>
  <si>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</si>
  <si>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</si>
  <si>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</si>
  <si>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</si>
  <si>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</si>
  <si>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</si>
  <si>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</si>
  <si>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</si>
  <si>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</si>
  <si>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</si>
  <si>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</si>
  <si>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</si>
  <si>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</si>
  <si>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</si>
  <si>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</si>
  <si>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</si>
  <si>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</si>
  <si>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</si>
  <si>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</si>
  <si>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</si>
  <si>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</si>
  <si>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</si>
  <si>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</si>
  <si>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</si>
  <si>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</si>
  <si>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</si>
  <si>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</si>
  <si>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</si>
  <si>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</si>
  <si>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</si>
  <si>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</si>
  <si>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</si>
  <si>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</si>
  <si>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</si>
  <si>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</si>
  <si>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</si>
  <si>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</si>
  <si>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</si>
  <si>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</si>
  <si>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</si>
  <si>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</si>
  <si>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</si>
  <si>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</si>
  <si>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</si>
  <si>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</si>
  <si>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</si>
  <si>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</si>
  <si>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</si>
  <si>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</si>
  <si>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</si>
  <si>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</si>
  <si>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</si>
  <si>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</si>
  <si>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</si>
  <si>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</si>
  <si>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</si>
  <si>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</si>
  <si>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</si>
  <si>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</si>
  <si>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</si>
  <si>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</si>
  <si>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</si>
  <si>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</si>
  <si>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</si>
  <si>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</si>
  <si>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</si>
  <si>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</si>
  <si>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</si>
  <si>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</si>
  <si>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</si>
  <si>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</si>
  <si>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</si>
  <si>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</si>
  <si>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</si>
  <si>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</si>
  <si>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</si>
  <si>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</si>
  <si>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</si>
  <si>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</si>
  <si>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</si>
  <si>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</si>
  <si>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</si>
  <si>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</si>
  <si>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</si>
  <si>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</si>
  <si>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</si>
  <si>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</si>
  <si>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</si>
  <si>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</si>
  <si>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</si>
  <si>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</si>
  <si>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</si>
  <si>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</si>
  <si>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</si>
  <si>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</si>
  <si>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</si>
  <si>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</si>
  <si>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</si>
  <si>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</si>
  <si>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</si>
  <si>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</si>
  <si>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</si>
  <si>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</si>
  <si>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</si>
  <si>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</si>
  <si>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</si>
  <si>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</si>
  <si>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</si>
  <si>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</si>
  <si>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</si>
  <si>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</si>
  <si>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</si>
  <si>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</si>
  <si>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</si>
  <si>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</si>
  <si>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</si>
  <si>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</si>
  <si>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</si>
  <si>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</si>
  <si>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</si>
  <si>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</si>
  <si>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</si>
  <si>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</si>
  <si>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</si>
  <si>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</si>
  <si>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</si>
  <si>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</si>
  <si>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</si>
  <si>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</si>
  <si>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</si>
  <si>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</si>
  <si>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</si>
  <si>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</si>
  <si>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</si>
  <si>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</si>
  <si>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</si>
  <si>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</si>
  <si>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</si>
  <si>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</si>
  <si>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</si>
  <si>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</si>
  <si>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</si>
  <si>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</si>
  <si>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</si>
  <si>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</si>
  <si>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</si>
  <si>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</si>
  <si>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</si>
  <si>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</si>
  <si>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</si>
  <si>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</si>
  <si>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</si>
  <si>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</si>
  <si>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</si>
  <si>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</si>
  <si>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</si>
  <si>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</si>
  <si>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</si>
  <si>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</si>
  <si>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</si>
  <si>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</si>
  <si>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</si>
  <si>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</si>
  <si>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</si>
  <si>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</si>
  <si>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</si>
  <si>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</si>
  <si>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</si>
  <si>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</si>
  <si>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</si>
  <si>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</si>
  <si>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</si>
  <si>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</si>
  <si>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</si>
  <si>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</si>
  <si>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</si>
  <si>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</si>
  <si>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</si>
  <si>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</si>
  <si>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</si>
  <si>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</si>
  <si>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</si>
  <si>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</si>
  <si>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</si>
  <si>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</si>
  <si>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</si>
  <si>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</si>
  <si>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</si>
  <si>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</si>
  <si>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</si>
  <si>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</si>
  <si>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</si>
  <si>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</si>
  <si>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</si>
  <si>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</si>
  <si>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</si>
  <si>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</si>
  <si>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</si>
  <si>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</si>
  <si>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</si>
  <si>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</si>
  <si>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</si>
  <si>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</si>
  <si>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</si>
  <si>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</si>
  <si>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</si>
  <si>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</si>
  <si>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</si>
  <si>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</si>
  <si>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</si>
  <si>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</si>
  <si>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</si>
  <si>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</si>
  <si>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</si>
  <si>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</si>
  <si>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</si>
  <si>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</si>
  <si>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</si>
  <si>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</si>
  <si>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</si>
  <si>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</si>
  <si>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</si>
  <si>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</si>
  <si>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</si>
  <si>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</si>
  <si>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</si>
  <si>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</si>
  <si>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</si>
  <si>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</si>
  <si>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</si>
  <si>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</si>
  <si>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</si>
  <si>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</si>
  <si>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</si>
  <si>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</si>
  <si>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</si>
  <si>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</si>
  <si>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</si>
  <si>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</si>
  <si>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</si>
  <si>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</si>
  <si>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</si>
  <si>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</si>
  <si>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</si>
  <si>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</si>
  <si>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</si>
  <si>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</si>
  <si>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</si>
  <si>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</si>
  <si>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</si>
  <si>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</si>
  <si>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</si>
  <si>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</si>
  <si>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</si>
  <si>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</si>
  <si>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</si>
  <si>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</si>
  <si>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</si>
  <si>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</si>
  <si>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</si>
  <si>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</si>
  <si>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</si>
  <si>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</si>
  <si>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</si>
  <si>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</si>
  <si>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</si>
  <si>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</si>
  <si>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</si>
  <si>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</si>
  <si>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</si>
  <si>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</si>
  <si>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</si>
  <si>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</si>
  <si>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</si>
  <si>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</si>
  <si>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</si>
  <si>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</si>
  <si>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</si>
  <si>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</si>
  <si>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</si>
  <si>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</si>
  <si>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</si>
  <si>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</si>
  <si>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</si>
  <si>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</si>
  <si>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</si>
  <si>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</si>
  <si>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</si>
  <si>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</si>
  <si>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</si>
  <si>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</si>
  <si>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</si>
  <si>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</si>
  <si>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</si>
  <si>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</si>
  <si>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</si>
  <si>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</si>
  <si>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</si>
  <si>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</si>
  <si>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</si>
  <si>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</si>
  <si>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</si>
  <si>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</si>
  <si>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</si>
  <si>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</si>
  <si>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</si>
  <si>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</si>
  <si>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</si>
  <si>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</si>
  <si>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</si>
  <si>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</si>
  <si>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</si>
  <si>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</si>
  <si>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</si>
  <si>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</si>
  <si>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</si>
  <si>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</si>
  <si>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</si>
  <si>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</si>
  <si>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</si>
  <si>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</si>
  <si>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</si>
  <si>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</si>
  <si>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</si>
  <si>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</si>
  <si>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</si>
  <si>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</si>
  <si>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</si>
  <si>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</si>
  <si>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</si>
  <si>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</si>
  <si>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</si>
  <si>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</si>
  <si>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</si>
  <si>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</si>
  <si>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</si>
  <si>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</si>
  <si>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</si>
  <si>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</si>
  <si>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</si>
  <si>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</si>
  <si>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</si>
  <si>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</si>
  <si>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</si>
  <si>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</si>
  <si>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</si>
  <si>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</si>
  <si>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</si>
  <si>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</si>
  <si>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</si>
  <si>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</si>
  <si>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</si>
  <si>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</si>
  <si>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</si>
  <si>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</si>
  <si>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</si>
  <si>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</si>
  <si>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</si>
  <si>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</si>
  <si>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</si>
  <si>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</si>
  <si>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</si>
  <si>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</si>
  <si>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</si>
  <si>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</si>
  <si>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</si>
  <si>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</si>
  <si>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</si>
  <si>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</si>
  <si>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</si>
  <si>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</si>
  <si>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</si>
  <si>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</si>
  <si>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</si>
  <si>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</si>
  <si>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</si>
  <si>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</si>
  <si>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</si>
  <si>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</si>
  <si>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</si>
  <si>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</si>
  <si>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</si>
  <si>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</si>
  <si>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</si>
  <si>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</si>
  <si>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</si>
  <si>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</si>
  <si>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</si>
  <si>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</si>
  <si>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</si>
  <si>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</si>
  <si>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</si>
  <si>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</si>
  <si>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</si>
  <si>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</si>
  <si>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</si>
  <si>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</si>
  <si>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</si>
  <si>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</si>
  <si>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</si>
  <si>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</si>
  <si>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</si>
  <si>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</si>
  <si>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</si>
  <si>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</si>
  <si>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</si>
  <si>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</si>
  <si>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</si>
  <si>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</si>
  <si>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</si>
  <si>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</si>
  <si>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</si>
  <si>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</si>
  <si>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</si>
  <si>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</si>
  <si>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</si>
  <si>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</si>
  <si>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</si>
  <si>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</si>
  <si>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</si>
  <si>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</si>
  <si>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</si>
  <si>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</si>
  <si>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</si>
  <si>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</si>
  <si>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</si>
  <si>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</si>
  <si>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</si>
  <si>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</si>
  <si>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</si>
  <si>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</si>
  <si>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</si>
  <si>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</si>
  <si>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</si>
  <si>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</si>
  <si>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</si>
  <si>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</si>
  <si>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</si>
  <si>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</si>
  <si>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</si>
  <si>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</si>
  <si>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</si>
  <si>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</si>
  <si>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</si>
  <si>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</si>
  <si>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</si>
  <si>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</si>
  <si>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</si>
  <si>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</si>
  <si>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</si>
  <si>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</si>
  <si>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</si>
  <si>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</si>
  <si>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</si>
  <si>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</si>
  <si>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</si>
  <si>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</si>
  <si>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</si>
  <si>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</si>
  <si>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</si>
  <si>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</si>
  <si>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</si>
  <si>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</si>
  <si>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</si>
  <si>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</si>
  <si>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</si>
  <si>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</si>
  <si>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</si>
  <si>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</si>
  <si>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</si>
  <si>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</si>
  <si>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</si>
  <si>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</si>
  <si>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</si>
  <si>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</si>
  <si>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</si>
  <si>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</si>
  <si>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</si>
  <si>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</si>
  <si>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</si>
  <si>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</si>
  <si>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</si>
  <si>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</si>
  <si>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</si>
  <si>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</si>
  <si>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</si>
  <si>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</si>
  <si>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</si>
  <si>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</si>
  <si>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</si>
  <si>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</si>
  <si>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</si>
  <si>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</si>
  <si>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</si>
  <si>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</si>
  <si>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</si>
  <si>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</si>
  <si>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</si>
  <si>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</si>
  <si>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</si>
  <si>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</si>
  <si>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</si>
  <si>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</si>
  <si>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</si>
  <si>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</si>
  <si>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</si>
  <si>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</si>
  <si>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</si>
  <si>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</si>
  <si>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</si>
  <si>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</si>
  <si>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</si>
  <si>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</si>
  <si>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</si>
  <si>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</si>
  <si>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</si>
  <si>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</si>
  <si>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</si>
  <si>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</si>
  <si>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</si>
  <si>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</si>
  <si>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</si>
  <si>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</si>
  <si>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</si>
  <si>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</si>
  <si>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</si>
  <si>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</si>
  <si>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</si>
  <si>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</si>
  <si>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</si>
  <si>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</si>
  <si>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</si>
  <si>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</si>
  <si>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</si>
  <si>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</si>
  <si>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</si>
  <si>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</si>
  <si>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</si>
  <si>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</si>
  <si>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</si>
  <si>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</si>
  <si>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</si>
  <si>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</si>
  <si>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</si>
  <si>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</si>
  <si>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</si>
  <si>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</si>
  <si>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</si>
  <si>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</si>
  <si>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</si>
  <si>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</si>
  <si>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</si>
  <si>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</si>
  <si>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</si>
  <si>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</si>
  <si>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</si>
  <si>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</si>
  <si>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</si>
  <si>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</si>
  <si>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</si>
  <si>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</si>
  <si>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</si>
  <si>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</si>
  <si>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</si>
  <si>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</si>
  <si>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</si>
  <si>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</si>
  <si>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</si>
  <si>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</si>
  <si>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</si>
  <si>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</si>
  <si>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</si>
  <si>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</si>
  <si>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</si>
  <si>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</si>
  <si>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</si>
  <si>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</si>
  <si>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</si>
  <si>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</si>
  <si>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</si>
  <si>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</si>
  <si>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</si>
  <si>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</si>
  <si>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</si>
  <si>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</si>
  <si>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</si>
  <si>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</si>
  <si>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</si>
  <si>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</si>
  <si>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</si>
  <si>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</si>
  <si>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</si>
  <si>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</si>
  <si>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</si>
  <si>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</si>
  <si>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</si>
  <si>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</si>
  <si>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</si>
  <si>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</si>
  <si>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</si>
  <si>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</si>
  <si>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</si>
  <si>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</si>
  <si>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</si>
  <si>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</si>
  <si>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</si>
  <si>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</si>
  <si>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</si>
  <si>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</si>
  <si>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</si>
  <si>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</si>
  <si>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</si>
  <si>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</si>
  <si>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</si>
  <si>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</si>
  <si>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</si>
  <si>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</si>
  <si>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</si>
  <si>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</si>
  <si>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</si>
  <si>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</si>
  <si>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</si>
  <si>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</si>
  <si>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</si>
  <si>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</si>
  <si>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</si>
  <si>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</si>
  <si>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</si>
  <si>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</si>
  <si>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</si>
  <si>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</si>
  <si>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</si>
  <si>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</si>
  <si>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</si>
  <si>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</si>
  <si>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</si>
  <si>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</si>
  <si>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</si>
  <si>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</si>
  <si>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</si>
  <si>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</si>
  <si>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</si>
  <si>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</si>
  <si>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</si>
  <si>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</si>
  <si>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</si>
  <si>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</si>
  <si>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</si>
  <si>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</si>
  <si>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</si>
  <si>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</si>
  <si>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</si>
  <si>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</si>
  <si>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</si>
  <si>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</si>
  <si>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</si>
  <si>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</si>
  <si>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</si>
  <si>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</si>
  <si>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</si>
  <si>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</si>
  <si>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</si>
  <si>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</si>
  <si>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</si>
  <si>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</si>
  <si>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</si>
  <si>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</si>
  <si>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</si>
  <si>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</si>
  <si>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</si>
  <si>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</si>
  <si>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</si>
  <si>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</si>
  <si>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</si>
  <si>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</si>
  <si>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</si>
  <si>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</si>
  <si>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</si>
  <si>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</si>
  <si>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</si>
  <si>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</si>
  <si>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</si>
  <si>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</si>
  <si>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</si>
  <si>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</si>
  <si>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</si>
  <si>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</si>
  <si>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</si>
  <si>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</si>
  <si>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</si>
  <si>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</si>
  <si>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</si>
  <si>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</si>
  <si>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</si>
  <si>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</si>
  <si>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</si>
  <si>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</si>
  <si>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</si>
  <si>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</si>
  <si>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</si>
  <si>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</si>
  <si>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</si>
  <si>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</si>
  <si>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</si>
  <si>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</si>
  <si>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</si>
  <si>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</si>
  <si>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</si>
  <si>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</si>
  <si>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</si>
  <si>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</si>
  <si>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</si>
  <si>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</si>
  <si>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</si>
  <si>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</si>
  <si>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</si>
  <si>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</si>
  <si>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</si>
  <si>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</si>
  <si>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</si>
  <si>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</si>
  <si>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</si>
  <si>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</si>
  <si>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</si>
  <si>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</si>
  <si>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</si>
  <si>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</si>
  <si>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</si>
  <si>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</si>
  <si>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</si>
  <si>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</si>
  <si>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</si>
  <si>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</si>
  <si>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</si>
  <si>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</si>
  <si>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</si>
  <si>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</si>
  <si>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</si>
  <si>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</si>
  <si>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</si>
  <si>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</si>
  <si>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</si>
  <si>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</si>
  <si>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</si>
  <si>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</si>
  <si>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</si>
  <si>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</si>
  <si>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</si>
  <si>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</si>
  <si>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</si>
  <si>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</si>
  <si>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</si>
  <si>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</si>
  <si>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</si>
  <si>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</si>
  <si>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</si>
  <si>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</si>
  <si>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</si>
  <si>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</si>
  <si>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</si>
  <si>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</si>
  <si>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</si>
  <si>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</si>
  <si>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</si>
  <si>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</si>
  <si>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</si>
  <si>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</si>
  <si>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</si>
  <si>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</si>
  <si>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</si>
  <si>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</si>
  <si>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</si>
  <si>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</si>
  <si>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</si>
  <si>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</si>
  <si>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</si>
  <si>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</si>
  <si>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</si>
  <si>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</si>
  <si>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</si>
  <si>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</si>
  <si>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</si>
  <si>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</si>
  <si>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</si>
  <si>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</si>
  <si>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</si>
  <si>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</si>
  <si>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</si>
  <si>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</si>
  <si>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</si>
  <si>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</si>
  <si>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</si>
  <si>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</si>
  <si>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</si>
  <si>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</si>
  <si>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</si>
  <si>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</si>
  <si>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</si>
  <si>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</si>
  <si>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</si>
  <si>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</si>
  <si>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</si>
  <si>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</si>
  <si>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</si>
  <si>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</si>
  <si>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</si>
  <si>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</si>
  <si>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</si>
  <si>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</si>
  <si>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</si>
  <si>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</si>
  <si>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</si>
  <si>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</si>
  <si>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</si>
  <si>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</si>
  <si>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</si>
  <si>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</si>
  <si>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</si>
  <si>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</si>
  <si>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</si>
  <si>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</si>
  <si>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</si>
  <si>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</si>
  <si>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</si>
  <si>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</si>
  <si>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</si>
  <si>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</si>
  <si>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</si>
  <si>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</si>
  <si>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</si>
  <si>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</si>
  <si>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</si>
  <si>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</si>
  <si>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</si>
  <si>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</si>
  <si>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</si>
  <si>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</si>
  <si>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</si>
  <si>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</si>
  <si>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</si>
  <si>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</si>
  <si>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</si>
  <si>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</si>
  <si>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</si>
  <si>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</si>
  <si>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</si>
  <si>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</si>
  <si>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</si>
  <si>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</si>
  <si>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</si>
  <si>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</si>
  <si>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</si>
  <si>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</si>
  <si>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</si>
  <si>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</si>
  <si>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</si>
  <si>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</si>
  <si>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</si>
  <si>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</si>
  <si>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</si>
  <si>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</si>
  <si>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</si>
  <si>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</si>
  <si>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</si>
  <si>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</si>
  <si>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</si>
  <si>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</si>
  <si>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</si>
  <si>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</si>
  <si>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</si>
  <si>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</si>
  <si>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</si>
  <si>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</si>
  <si>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</si>
  <si>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</si>
  <si>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</si>
  <si>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</si>
  <si>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</si>
  <si>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</si>
  <si>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</si>
  <si>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</si>
  <si>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</si>
  <si>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</si>
  <si>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</si>
  <si>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</si>
  <si>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</si>
  <si>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</si>
  <si>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</si>
  <si>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</si>
  <si>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</si>
  <si>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</si>
  <si>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</si>
  <si>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</si>
  <si>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</si>
  <si>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</si>
  <si>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</si>
  <si>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</si>
  <si>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</si>
  <si>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</si>
  <si>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</si>
  <si>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</si>
  <si>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</si>
  <si>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</si>
  <si>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</si>
  <si>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</si>
  <si>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</si>
  <si>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</si>
  <si>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</si>
  <si>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</si>
  <si>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</si>
  <si>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</si>
  <si>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</si>
  <si>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</si>
  <si>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</si>
  <si>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</si>
  <si>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</si>
  <si>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</si>
  <si>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</si>
  <si>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</si>
  <si>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</si>
  <si>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</si>
  <si>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</si>
  <si>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</si>
  <si>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</si>
  <si>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</si>
  <si>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</si>
  <si>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</si>
  <si>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</si>
  <si>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</si>
  <si>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</si>
  <si>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</si>
  <si>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</si>
  <si>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</si>
  <si>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</si>
  <si>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</si>
  <si>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</si>
  <si>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</si>
  <si>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</si>
  <si>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</si>
  <si>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</si>
  <si>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</si>
  <si>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</si>
  <si>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</si>
  <si>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</si>
  <si>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</si>
  <si>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</si>
  <si>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</si>
  <si>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</si>
  <si>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</si>
  <si>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</si>
  <si>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</si>
  <si>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</si>
  <si>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</si>
  <si>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</si>
  <si>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</si>
  <si>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</si>
  <si>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</si>
  <si>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</si>
  <si>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</si>
  <si>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</si>
  <si>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</si>
  <si>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</si>
  <si>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</si>
  <si>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</si>
  <si>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</si>
  <si>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</si>
  <si>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</si>
  <si>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</si>
  <si>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</si>
  <si>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</si>
  <si>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</si>
  <si>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</si>
  <si>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</si>
  <si>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</si>
  <si>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</si>
  <si>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</si>
  <si>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</si>
  <si>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</si>
  <si>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</si>
  <si>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</si>
  <si>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</si>
  <si>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</si>
  <si>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</si>
  <si>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</si>
  <si>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</si>
  <si>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</si>
  <si>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</si>
  <si>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</si>
  <si>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</si>
  <si>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</si>
  <si>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</si>
  <si>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</si>
  <si>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</si>
  <si>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</si>
  <si>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</si>
  <si>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</si>
  <si>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</si>
  <si>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</si>
  <si>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</si>
  <si>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</si>
  <si>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</si>
  <si>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</si>
  <si>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</si>
  <si>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</si>
  <si>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</si>
  <si>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</si>
  <si>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</si>
  <si>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</si>
  <si>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</si>
  <si>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</si>
  <si>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</si>
  <si>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</si>
  <si>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</si>
  <si>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</si>
  <si>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</si>
  <si>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</si>
  <si>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</si>
  <si>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</si>
  <si>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</si>
  <si>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</si>
  <si>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</si>
  <si>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</si>
  <si>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</si>
  <si>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</si>
  <si>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</si>
  <si>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</si>
  <si>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</si>
  <si>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</si>
  <si>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</si>
  <si>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</si>
  <si>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</si>
  <si>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</si>
  <si>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</si>
  <si>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</si>
  <si>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</si>
  <si>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</si>
  <si>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</si>
  <si>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</si>
  <si>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</si>
  <si>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</si>
  <si>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</si>
  <si>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</si>
  <si>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</si>
  <si>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</si>
  <si>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</si>
  <si>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</si>
  <si>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</si>
  <si>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</si>
  <si>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</si>
  <si>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</si>
  <si>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</si>
  <si>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</si>
  <si>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</si>
  <si>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</si>
  <si>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</si>
  <si>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</si>
  <si>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</si>
  <si>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</si>
  <si>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</si>
  <si>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</si>
  <si>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</si>
  <si>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</si>
  <si>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</si>
  <si>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</si>
  <si>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</si>
  <si>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</si>
  <si>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</si>
  <si>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</si>
  <si>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</si>
  <si>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</si>
  <si>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</si>
  <si>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</si>
  <si>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</si>
  <si>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</si>
  <si>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</si>
  <si>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</si>
  <si>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</si>
  <si>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</si>
  <si>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</si>
  <si>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</si>
  <si>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</si>
  <si>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</si>
  <si>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</si>
  <si>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</si>
  <si>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</si>
  <si>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</si>
  <si>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</si>
  <si>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</si>
  <si>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</si>
  <si>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</si>
  <si>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</si>
  <si>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</si>
  <si>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</si>
  <si>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</si>
  <si>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</si>
  <si>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</si>
  <si>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</si>
  <si>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</si>
  <si>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</si>
  <si>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</si>
  <si>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</si>
  <si>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</si>
  <si>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</si>
  <si>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</si>
  <si>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</si>
  <si>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</si>
  <si>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</si>
  <si>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</si>
  <si>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</si>
  <si>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</si>
  <si>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</si>
  <si>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</si>
  <si>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</si>
  <si>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</si>
  <si>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</si>
  <si>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</si>
  <si>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</si>
  <si>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</si>
  <si>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</si>
  <si>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</si>
  <si>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</si>
  <si>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</si>
  <si>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</si>
  <si>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</si>
  <si>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</si>
  <si>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</si>
  <si>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</si>
  <si>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</si>
  <si>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</si>
  <si>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</si>
  <si>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</si>
  <si>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</si>
  <si>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</si>
  <si>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</si>
  <si>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</si>
  <si>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</si>
  <si>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</si>
  <si>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</si>
  <si>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</si>
  <si>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</si>
  <si>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</si>
  <si>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</si>
  <si>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</si>
  <si>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</si>
  <si>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</si>
  <si>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</si>
  <si>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</si>
  <si>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</si>
  <si>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</si>
  <si>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</si>
  <si>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</si>
  <si>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</si>
  <si>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</si>
  <si>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</si>
  <si>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</si>
  <si>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</si>
  <si>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</si>
  <si>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</si>
  <si>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</si>
  <si>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</si>
  <si>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</si>
  <si>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</si>
  <si>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</si>
  <si>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</si>
  <si>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</si>
  <si>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</si>
  <si>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</si>
  <si>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</si>
  <si>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</si>
  <si>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</si>
  <si>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</si>
  <si>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</si>
  <si>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</si>
  <si>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</si>
  <si>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</si>
  <si>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</si>
  <si>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</si>
  <si>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</si>
  <si>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</si>
  <si>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</si>
  <si>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</si>
  <si>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</si>
  <si>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</si>
  <si>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</si>
  <si>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</si>
  <si>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</si>
  <si>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</si>
  <si>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</si>
  <si>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</si>
  <si>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</si>
  <si>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</si>
  <si>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</si>
  <si>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</si>
  <si>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</si>
  <si>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</si>
  <si>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</si>
  <si>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</si>
  <si>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</si>
  <si>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</si>
  <si>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</si>
  <si>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</si>
  <si>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</si>
  <si>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</si>
  <si>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</si>
  <si>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</si>
  <si>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</si>
  <si>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</si>
  <si>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</si>
  <si>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</si>
  <si>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</si>
  <si>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</si>
  <si>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</si>
  <si>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</si>
  <si>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</si>
  <si>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</si>
  <si>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</si>
  <si>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</si>
  <si>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</si>
  <si>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</si>
  <si>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</si>
  <si>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</si>
  <si>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</si>
  <si>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</si>
  <si>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</si>
  <si>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</si>
  <si>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</si>
  <si>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</si>
  <si>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</si>
  <si>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</si>
  <si>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</si>
  <si>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</si>
  <si>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</si>
  <si>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</si>
  <si>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</si>
  <si>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</si>
  <si>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</si>
  <si>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</si>
  <si>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</si>
  <si>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</si>
  <si>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</si>
  <si>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</si>
  <si>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</si>
  <si>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</si>
  <si>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</si>
  <si>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</si>
  <si>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</si>
  <si>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</si>
  <si>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</si>
  <si>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</si>
  <si>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</si>
  <si>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</si>
  <si>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</si>
  <si>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</si>
  <si>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</si>
  <si>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</si>
  <si>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</si>
  <si>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</si>
  <si>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</si>
  <si>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</si>
  <si>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</si>
  <si>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</si>
  <si>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</si>
  <si>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</si>
  <si>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</si>
  <si>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</si>
  <si>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</si>
  <si>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</si>
  <si>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</si>
  <si>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</si>
  <si>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</si>
  <si>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</si>
  <si>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</si>
  <si>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</si>
  <si>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</si>
  <si>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</si>
  <si>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</si>
  <si>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</si>
  <si>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</si>
  <si>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</si>
  <si>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</si>
  <si>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</si>
  <si>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</si>
  <si>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</si>
  <si>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</si>
  <si>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</si>
  <si>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</si>
  <si>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</si>
  <si>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</si>
  <si>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</si>
  <si>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</si>
  <si>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</si>
  <si>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</si>
  <si>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</si>
  <si>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</si>
  <si>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</si>
  <si>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</si>
  <si>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</si>
  <si>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</si>
  <si>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</si>
  <si>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</si>
  <si>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</si>
  <si>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</si>
  <si>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</si>
  <si>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</si>
  <si>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</si>
  <si>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</si>
  <si>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</si>
  <si>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</si>
  <si>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</si>
  <si>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</si>
  <si>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</si>
  <si>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</si>
  <si>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</si>
  <si>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</si>
  <si>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</si>
  <si>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</si>
  <si>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</si>
  <si>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</si>
  <si>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</si>
  <si>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</si>
  <si>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</si>
  <si>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</si>
  <si>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</si>
  <si>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</si>
  <si>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</si>
  <si>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</si>
  <si>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</si>
  <si>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</si>
  <si>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</si>
  <si>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</si>
  <si>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</si>
  <si>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</si>
  <si>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</si>
  <si>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</si>
  <si>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</si>
  <si>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</si>
  <si>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</si>
  <si>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</si>
  <si>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</si>
  <si>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</si>
  <si>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</si>
  <si>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</si>
  <si>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</si>
  <si>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</si>
  <si>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</si>
  <si>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</si>
  <si>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</si>
  <si>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</si>
  <si>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</si>
  <si>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</si>
  <si>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</si>
  <si>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</si>
  <si>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</si>
  <si>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</si>
  <si>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</si>
  <si>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</si>
  <si>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</si>
  <si>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</si>
  <si>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</si>
  <si>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</si>
  <si>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</si>
  <si>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</si>
  <si>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</si>
  <si>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</si>
  <si>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</si>
  <si>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</si>
  <si>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</si>
  <si>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</si>
  <si>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</si>
  <si>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</si>
  <si>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</si>
  <si>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</si>
  <si>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</si>
  <si>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</si>
  <si>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</si>
  <si>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</si>
  <si>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</si>
  <si>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</si>
  <si>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</si>
  <si>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</si>
  <si>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</si>
  <si>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</si>
  <si>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</si>
  <si>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</si>
  <si>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</si>
  <si>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</si>
  <si>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</si>
  <si>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</si>
  <si>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</si>
  <si>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</si>
  <si>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</si>
  <si>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</si>
  <si>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</si>
  <si>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</si>
  <si>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</si>
  <si>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</si>
  <si>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</si>
  <si>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</si>
  <si>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</si>
  <si>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</si>
  <si>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</si>
  <si>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</si>
  <si>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</si>
  <si>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</si>
  <si>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</si>
  <si>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</si>
  <si>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</si>
  <si>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</si>
  <si>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</si>
  <si>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</si>
  <si>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</si>
  <si>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</si>
  <si>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</si>
  <si>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</si>
  <si>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</si>
  <si>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</si>
  <si>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</si>
  <si>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</si>
  <si>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</si>
  <si>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</si>
  <si>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</si>
  <si>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</si>
  <si>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</si>
  <si>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</si>
  <si>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</si>
  <si>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</si>
  <si>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</si>
  <si>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</si>
  <si>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</si>
  <si>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</si>
  <si>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</si>
  <si>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</si>
  <si>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</si>
  <si>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</si>
  <si>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</si>
  <si>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</si>
  <si>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</si>
  <si>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</si>
  <si>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</si>
  <si>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</si>
  <si>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</si>
  <si>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</si>
  <si>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</si>
  <si>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</si>
  <si>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</si>
  <si>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</si>
  <si>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</si>
  <si>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</si>
  <si>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</si>
  <si>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</si>
  <si>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</si>
  <si>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</si>
  <si>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</si>
  <si>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</si>
  <si>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</si>
  <si>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</si>
  <si>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</si>
  <si>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</si>
  <si>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</si>
  <si>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</si>
  <si>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</si>
  <si>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</si>
  <si>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</si>
  <si>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</si>
  <si>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</si>
  <si>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</si>
  <si>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</si>
  <si>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</si>
  <si>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</si>
  <si>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</si>
  <si>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</si>
  <si>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</si>
  <si>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</si>
  <si>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</si>
  <si>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</si>
  <si>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</si>
  <si>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</si>
  <si>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</si>
  <si>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</si>
  <si>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</si>
  <si>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</si>
  <si>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</si>
  <si>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</si>
  <si>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</si>
  <si>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</si>
  <si>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</si>
  <si>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</si>
  <si>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</si>
  <si>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</si>
  <si>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</si>
  <si>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</si>
  <si>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</si>
  <si>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</si>
  <si>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</si>
  <si>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</si>
  <si>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</si>
  <si>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</si>
  <si>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</si>
  <si>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</si>
  <si>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</si>
  <si>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</si>
  <si>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</si>
  <si>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</si>
  <si>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</si>
  <si>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</si>
  <si>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</si>
  <si>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</si>
  <si>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</si>
  <si>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</si>
  <si>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</si>
  <si>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</si>
  <si>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</si>
  <si>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</si>
  <si>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</si>
  <si>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</si>
  <si>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</si>
  <si>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</si>
  <si>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</si>
  <si>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</si>
  <si>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</si>
  <si>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</si>
  <si>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</si>
  <si>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</si>
  <si>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</si>
  <si>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</si>
  <si>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</si>
  <si>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</si>
  <si>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</si>
  <si>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</si>
  <si>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</si>
  <si>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</si>
  <si>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</si>
  <si>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</si>
  <si>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</si>
  <si>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</si>
  <si>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</si>
  <si>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</si>
  <si>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</si>
  <si>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</si>
  <si>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</si>
  <si>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</si>
  <si>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</si>
  <si>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</si>
  <si>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</si>
  <si>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</si>
  <si>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</si>
  <si>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</si>
  <si>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</si>
  <si>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</si>
  <si>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</si>
  <si>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</si>
  <si>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</si>
  <si>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</si>
  <si>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</si>
  <si>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</si>
  <si>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</si>
  <si>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</si>
  <si>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</si>
  <si>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</si>
  <si>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</si>
  <si>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</si>
  <si>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</si>
  <si>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</si>
  <si>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</si>
  <si>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</si>
  <si>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</si>
  <si>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</si>
  <si>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</si>
  <si>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</si>
  <si>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</si>
  <si>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</si>
  <si>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</si>
  <si>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</si>
  <si>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</si>
  <si>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</si>
  <si>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</si>
  <si>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</si>
  <si>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</si>
  <si>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</si>
  <si>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</si>
  <si>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</si>
  <si>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</si>
  <si>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</si>
  <si>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</si>
  <si>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</si>
  <si>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</si>
  <si>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</si>
  <si>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</si>
  <si>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</si>
  <si>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</si>
  <si>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</si>
  <si>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</si>
  <si>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</si>
  <si>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</si>
  <si>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</si>
  <si>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</si>
  <si>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</si>
  <si>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</si>
  <si>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</si>
  <si>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</si>
  <si>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</si>
  <si>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</si>
  <si>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</si>
  <si>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</si>
  <si>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</si>
  <si>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</si>
  <si>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</si>
  <si>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</si>
  <si>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</si>
  <si>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</si>
  <si>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</si>
  <si>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</si>
  <si>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</si>
  <si>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</si>
  <si>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</si>
  <si>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</si>
  <si>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</si>
  <si>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</si>
  <si>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</si>
  <si>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</si>
  <si>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</si>
  <si>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</si>
  <si>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</si>
  <si>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</si>
  <si>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</si>
  <si>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</si>
  <si>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</si>
  <si>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</si>
  <si>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</si>
  <si>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</si>
  <si>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</si>
  <si>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</si>
  <si>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</si>
  <si>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</si>
  <si>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</si>
  <si>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</si>
  <si>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</si>
  <si>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</si>
  <si>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</si>
  <si>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</si>
  <si>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</si>
  <si>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</si>
  <si>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</si>
  <si>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</si>
  <si>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</si>
  <si>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</si>
  <si>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</si>
  <si>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</si>
  <si>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</si>
  <si>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</si>
  <si>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</si>
  <si>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</si>
  <si>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</si>
  <si>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</si>
  <si>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</si>
  <si>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</si>
  <si>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</si>
  <si>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</si>
  <si>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</si>
  <si>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</si>
  <si>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</si>
  <si>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</si>
  <si>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</si>
  <si>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</si>
  <si>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</si>
  <si>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</si>
  <si>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</si>
  <si>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</si>
  <si>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</si>
  <si>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</si>
  <si>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</si>
  <si>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</si>
  <si>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</si>
  <si>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</si>
  <si>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</si>
  <si>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</si>
  <si>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</si>
  <si>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</si>
  <si>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</si>
  <si>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</si>
  <si>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</si>
  <si>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</si>
  <si>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</si>
  <si>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</si>
  <si>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</si>
  <si>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</si>
  <si>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</si>
  <si>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</si>
  <si>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</si>
  <si>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</si>
  <si>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</si>
  <si>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</si>
  <si>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</si>
  <si>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</si>
  <si>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</si>
  <si>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</si>
  <si>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</si>
  <si>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</si>
  <si>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</si>
  <si>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</si>
  <si>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</si>
  <si>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</si>
  <si>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</si>
  <si>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</si>
  <si>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</si>
  <si>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</si>
  <si>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</si>
  <si>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</si>
  <si>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</si>
  <si>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</si>
  <si>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</si>
  <si>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</si>
  <si>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</si>
  <si>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</si>
  <si>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</si>
  <si>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</si>
  <si>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</si>
  <si>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</si>
  <si>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</si>
  <si>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</si>
  <si>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</si>
  <si>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</si>
  <si>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</si>
  <si>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</si>
  <si>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</si>
  <si>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</si>
  <si>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</si>
  <si>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</si>
  <si>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</si>
  <si>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</si>
  <si>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</si>
  <si>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</si>
  <si>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</si>
  <si>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</si>
  <si>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</si>
  <si>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</si>
  <si>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</si>
  <si>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</si>
  <si>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</si>
  <si>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</si>
  <si>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</si>
  <si>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</si>
  <si>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</si>
  <si>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</si>
  <si>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</si>
  <si>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</si>
  <si>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</si>
  <si>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</si>
  <si>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</si>
  <si>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</si>
  <si>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</si>
  <si>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</si>
  <si>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</si>
  <si>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</si>
  <si>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</si>
  <si>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</si>
  <si>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</si>
  <si>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</si>
  <si>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</si>
  <si>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</si>
  <si>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</si>
  <si>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</si>
  <si>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</si>
  <si>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</si>
  <si>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</si>
  <si>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</si>
  <si>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</si>
  <si>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</si>
  <si>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</si>
  <si>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</si>
  <si>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</si>
  <si>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</si>
  <si>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</si>
  <si>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</si>
  <si>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</si>
  <si>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</si>
  <si>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</si>
  <si>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</si>
  <si>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</si>
  <si>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</si>
  <si>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</si>
  <si>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</si>
  <si>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</si>
  <si>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</si>
  <si>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</si>
  <si>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</si>
  <si>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</si>
  <si>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</si>
  <si>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</si>
  <si>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</si>
  <si>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</si>
  <si>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</si>
  <si>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</si>
  <si>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</si>
  <si>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</si>
  <si>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</si>
  <si>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</si>
  <si>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</si>
  <si>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</si>
  <si>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</si>
  <si>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</si>
  <si>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</si>
  <si>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</si>
  <si>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</si>
  <si>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</si>
  <si>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</si>
  <si>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</si>
  <si>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</si>
  <si>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</si>
  <si>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</si>
  <si>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</si>
  <si>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</si>
  <si>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</si>
  <si>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</si>
  <si>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</si>
  <si>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</si>
  <si>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</si>
  <si>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</si>
  <si>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</si>
  <si>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</si>
  <si>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</si>
  <si>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</si>
  <si>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</si>
  <si>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</si>
  <si>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</si>
  <si>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</si>
  <si>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</si>
  <si>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</si>
  <si>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</si>
  <si>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</si>
  <si>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</si>
  <si>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</si>
  <si>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</si>
  <si>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</si>
  <si>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</si>
  <si>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</si>
  <si>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</si>
  <si>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</si>
  <si>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</si>
  <si>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</si>
  <si>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</si>
  <si>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</si>
  <si>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</si>
  <si>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</si>
  <si>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</si>
  <si>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</si>
  <si>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</si>
  <si>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</si>
  <si>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</si>
  <si>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</si>
  <si>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</si>
  <si>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</si>
  <si>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</si>
  <si>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</si>
  <si>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</si>
  <si>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</si>
  <si>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</si>
  <si>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</si>
  <si>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</si>
  <si>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</si>
  <si>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</si>
  <si>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</si>
  <si>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</si>
  <si>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</si>
  <si>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</si>
  <si>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</si>
  <si>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</si>
  <si>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</si>
  <si>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</si>
  <si>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</si>
  <si>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</si>
  <si>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</si>
  <si>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</si>
  <si>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</si>
  <si>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</si>
  <si>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</si>
  <si>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</si>
  <si>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</si>
  <si>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</si>
  <si>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</si>
  <si>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</si>
  <si>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</si>
  <si>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</si>
  <si>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</si>
  <si>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</si>
  <si>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</si>
  <si>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</si>
  <si>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</si>
  <si>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</si>
  <si>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</si>
  <si>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</si>
  <si>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</si>
  <si>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</si>
  <si>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</si>
  <si>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</si>
  <si>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</si>
  <si>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</si>
  <si>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</si>
  <si>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</si>
  <si>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</si>
  <si>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</si>
  <si>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</si>
  <si>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</si>
  <si>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</si>
  <si>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</si>
  <si>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</si>
  <si>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</si>
  <si>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</si>
  <si>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</si>
  <si>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</si>
  <si>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</si>
  <si>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</si>
  <si>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</si>
  <si>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</si>
  <si>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</si>
  <si>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</si>
  <si>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</si>
  <si>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</si>
  <si>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</si>
  <si>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</si>
  <si>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</si>
  <si>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</si>
  <si>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</si>
  <si>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</si>
  <si>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</si>
  <si>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</si>
  <si>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</si>
  <si>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</si>
  <si>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</si>
  <si>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</si>
  <si>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</si>
  <si>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</si>
  <si>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</si>
  <si>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</si>
  <si>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</si>
  <si>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</si>
  <si>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</si>
  <si>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</si>
  <si>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</si>
  <si>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</si>
  <si>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</si>
  <si>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</si>
  <si>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</si>
  <si>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</si>
  <si>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</si>
  <si>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</si>
  <si>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</si>
  <si>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</si>
  <si>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</si>
  <si>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</si>
  <si>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</si>
  <si>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</si>
  <si>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</si>
  <si>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</si>
  <si>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</si>
  <si>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</si>
  <si>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</si>
  <si>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</si>
  <si>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</si>
  <si>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</si>
  <si>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</si>
  <si>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</si>
  <si>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</si>
  <si>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</si>
  <si>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</si>
  <si>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</si>
  <si>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</si>
  <si>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</si>
  <si>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</si>
  <si>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</si>
  <si>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</si>
  <si>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</si>
  <si>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</si>
  <si>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</si>
  <si>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</si>
  <si>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</si>
  <si>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</si>
  <si>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</si>
  <si>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</si>
  <si>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</si>
  <si>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</si>
  <si>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</si>
  <si>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</si>
  <si>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</si>
  <si>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</si>
  <si>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</si>
  <si>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</si>
  <si>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</si>
  <si>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</si>
  <si>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</si>
  <si>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</si>
  <si>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</si>
  <si>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</si>
  <si>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</si>
  <si>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</si>
  <si>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</si>
  <si>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</si>
  <si>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</si>
  <si>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</si>
  <si>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</si>
  <si>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</si>
  <si>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</si>
  <si>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</si>
  <si>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</si>
  <si>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</si>
  <si>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</si>
  <si>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</si>
  <si>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</si>
  <si>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</si>
  <si>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</si>
  <si>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</si>
  <si>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</si>
  <si>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</si>
  <si>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</si>
  <si>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</si>
  <si>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</si>
  <si>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</si>
  <si>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</si>
  <si>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</si>
  <si>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</si>
  <si>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</si>
  <si>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</si>
  <si>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</si>
  <si>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</si>
  <si>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</si>
  <si>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</si>
  <si>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</si>
  <si>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</si>
  <si>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</si>
  <si>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</si>
  <si>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</si>
  <si>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</si>
  <si>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</si>
  <si>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</si>
  <si>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</si>
  <si>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</si>
  <si>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</si>
  <si>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</si>
  <si>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</si>
  <si>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</si>
  <si>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</si>
  <si>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</si>
  <si>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</si>
  <si>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</si>
  <si>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</si>
  <si>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</si>
  <si>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</si>
  <si>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</si>
  <si>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</si>
  <si>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</si>
  <si>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</si>
  <si>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</si>
  <si>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</si>
  <si>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</si>
  <si>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</si>
  <si>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</si>
  <si>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</si>
  <si>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</si>
  <si>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</si>
  <si>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</si>
  <si>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</si>
  <si>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</si>
  <si>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</si>
  <si>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</si>
  <si>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</si>
  <si>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</si>
  <si>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</si>
  <si>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</si>
  <si>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</si>
  <si>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</si>
  <si>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</si>
  <si>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</si>
  <si>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</si>
  <si>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</si>
  <si>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</si>
  <si>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</si>
  <si>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</si>
  <si>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</si>
  <si>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</si>
  <si>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</si>
  <si>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</si>
  <si>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</si>
  <si>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</si>
  <si>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</si>
  <si>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</si>
  <si>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</si>
  <si>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</si>
  <si>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</si>
  <si>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</si>
  <si>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</si>
  <si>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</si>
  <si>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</si>
  <si>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</si>
  <si>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</si>
  <si>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</si>
  <si>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</si>
  <si>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</si>
  <si>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</si>
  <si>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</si>
  <si>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</si>
  <si>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</si>
  <si>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</si>
  <si>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</si>
  <si>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</si>
  <si>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</si>
  <si>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</si>
  <si>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</si>
  <si>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</si>
  <si>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</si>
  <si>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</si>
  <si>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</si>
  <si>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</si>
  <si>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</si>
  <si>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</si>
  <si>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</si>
  <si>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</si>
  <si>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</si>
  <si>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</si>
  <si>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</si>
  <si>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</si>
  <si>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</si>
  <si>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</si>
  <si>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</si>
  <si>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</si>
  <si>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</si>
  <si>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</si>
  <si>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</si>
  <si>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</si>
  <si>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</si>
  <si>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</si>
  <si>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</si>
  <si>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</si>
  <si>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</si>
  <si>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</si>
  <si>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</si>
  <si>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</si>
  <si>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</si>
  <si>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</si>
  <si>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</si>
  <si>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</si>
  <si>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</si>
  <si>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</si>
  <si>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</si>
  <si>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</si>
  <si>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</si>
  <si>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</si>
  <si>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</si>
  <si>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</si>
  <si>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</si>
  <si>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</si>
  <si>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</si>
  <si>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</si>
  <si>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</si>
  <si>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</si>
  <si>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</si>
  <si>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</si>
  <si>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</si>
  <si>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</si>
  <si>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</si>
  <si>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</si>
  <si>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</si>
  <si>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</si>
  <si>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</si>
  <si>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</si>
  <si>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</si>
  <si>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</si>
  <si>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</si>
  <si>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</si>
  <si>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</si>
  <si>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</si>
  <si>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</si>
  <si>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</si>
  <si>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</si>
  <si>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</si>
  <si>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</si>
  <si>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</si>
  <si>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</si>
  <si>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</si>
  <si>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</si>
  <si>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</si>
  <si>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</si>
  <si>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</si>
  <si>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</si>
  <si>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</si>
  <si>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</si>
  <si>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</si>
  <si>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</si>
  <si>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</si>
  <si>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</si>
  <si>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</si>
  <si>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</si>
  <si>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</si>
  <si>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</si>
  <si>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</si>
  <si>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</si>
  <si>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</si>
  <si>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</si>
  <si>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</si>
  <si>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</si>
  <si>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</si>
  <si>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</si>
  <si>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</si>
  <si>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</si>
  <si>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</si>
  <si>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</si>
  <si>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</si>
  <si>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</si>
  <si>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</si>
  <si>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</si>
  <si>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</si>
  <si>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</si>
  <si>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</si>
  <si>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</si>
  <si>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</si>
  <si>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</si>
  <si>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</si>
  <si>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</si>
  <si>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</si>
  <si>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</si>
  <si>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</si>
  <si>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</si>
  <si>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</si>
  <si>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</si>
  <si>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</si>
  <si>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</si>
  <si>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</si>
  <si>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</si>
  <si>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</si>
  <si>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</si>
  <si>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</si>
  <si>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</si>
  <si>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</si>
  <si>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</si>
  <si>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</si>
  <si>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</si>
  <si>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</si>
  <si>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</si>
  <si>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</si>
  <si>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</si>
  <si>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</si>
  <si>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</si>
  <si>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</si>
  <si>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</si>
  <si>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</si>
  <si>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</si>
  <si>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</si>
  <si>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</si>
  <si>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</si>
  <si>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</si>
  <si>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</si>
  <si>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</si>
  <si>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</si>
  <si>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</si>
  <si>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</si>
  <si>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</si>
  <si>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</si>
  <si>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</si>
  <si>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</si>
  <si>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</si>
  <si>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</si>
  <si>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</si>
  <si>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</si>
  <si>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</si>
  <si>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</si>
  <si>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</si>
  <si>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</si>
  <si>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</si>
  <si>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</si>
  <si>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</si>
  <si>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</si>
  <si>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</si>
  <si>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</si>
  <si>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</si>
  <si>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</si>
  <si>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</si>
  <si>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</si>
  <si>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</si>
  <si>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</si>
  <si>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</si>
  <si>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</si>
  <si>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</si>
  <si>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</si>
  <si>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</si>
  <si>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</si>
  <si>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</si>
  <si>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</si>
  <si>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</si>
  <si>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</si>
  <si>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</si>
  <si>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</si>
  <si>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</si>
  <si>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</si>
  <si>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</si>
  <si>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</si>
  <si>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</si>
  <si>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</si>
  <si>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</si>
  <si>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</si>
  <si>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</si>
  <si>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</si>
  <si>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</si>
  <si>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</si>
  <si>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</si>
  <si>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</si>
  <si>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</si>
  <si>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</si>
  <si>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</si>
  <si>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</si>
  <si>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</si>
  <si>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</si>
  <si>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</si>
  <si>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</si>
  <si>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</si>
  <si>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</si>
  <si>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</si>
  <si>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</si>
  <si>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</si>
  <si>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</si>
  <si>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</si>
  <si>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</si>
  <si>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</si>
  <si>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</si>
  <si>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</si>
  <si>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</si>
  <si>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</si>
  <si>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</si>
  <si>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</si>
  <si>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</si>
  <si>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</si>
  <si>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</si>
  <si>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</si>
  <si>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</si>
  <si>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</si>
  <si>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</si>
  <si>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</si>
  <si>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</si>
  <si>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</si>
  <si>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</si>
  <si>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</si>
  <si>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</si>
  <si>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</si>
  <si>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</si>
  <si>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</si>
  <si>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</si>
  <si>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</si>
  <si>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</si>
  <si>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</si>
  <si>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</si>
  <si>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</si>
  <si>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</si>
  <si>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</si>
  <si>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</si>
  <si>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</si>
  <si>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</si>
  <si>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</si>
  <si>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</si>
  <si>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</si>
  <si>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</si>
  <si>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</si>
  <si>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</si>
  <si>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</si>
  <si>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</si>
  <si>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</si>
  <si>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</si>
  <si>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</si>
  <si>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</si>
  <si>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</si>
  <si>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</si>
  <si>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</si>
  <si>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</si>
  <si>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</si>
  <si>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</si>
  <si>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</si>
  <si>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</si>
  <si>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</si>
  <si>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</si>
  <si>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</si>
  <si>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</si>
  <si>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</si>
  <si>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</si>
  <si>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</si>
  <si>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</si>
  <si>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</si>
  <si>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</si>
  <si>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</si>
  <si>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</si>
  <si>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</si>
  <si>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</si>
  <si>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</si>
  <si>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</si>
  <si>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</si>
  <si>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</si>
  <si>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</si>
  <si>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</si>
  <si>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</si>
  <si>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</si>
  <si>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</si>
  <si>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</si>
  <si>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</si>
  <si>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</si>
  <si>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</si>
  <si>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</si>
  <si>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</si>
  <si>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</si>
  <si>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</si>
  <si>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</si>
  <si>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</si>
  <si>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</si>
  <si>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</si>
  <si>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</si>
  <si>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</si>
  <si>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</si>
  <si>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</si>
  <si>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</si>
  <si>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</si>
  <si>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</si>
  <si>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</si>
  <si>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</si>
  <si>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</si>
  <si>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</si>
  <si>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</si>
  <si>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</si>
  <si>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</si>
  <si>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</si>
  <si>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</si>
  <si>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</si>
  <si>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</si>
  <si>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</si>
  <si>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</si>
  <si>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</si>
  <si>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</si>
  <si>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</si>
  <si>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</si>
  <si>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</si>
  <si>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</si>
  <si>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</si>
  <si>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</si>
  <si>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</si>
  <si>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</si>
  <si>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</si>
  <si>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</si>
  <si>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</si>
  <si>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</si>
  <si>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</si>
  <si>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</si>
  <si>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</si>
  <si>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</si>
  <si>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</si>
  <si>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</si>
  <si>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</si>
  <si>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</si>
  <si>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</si>
  <si>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</si>
  <si>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</si>
  <si>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</si>
  <si>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</si>
  <si>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</si>
  <si>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</si>
  <si>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</si>
  <si>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</si>
  <si>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</si>
  <si>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</si>
  <si>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</si>
  <si>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</si>
  <si>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</si>
  <si>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</si>
  <si>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</si>
  <si>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</si>
  <si>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</si>
  <si>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</si>
  <si>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</si>
  <si>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</si>
  <si>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</si>
  <si>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</si>
  <si>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</si>
  <si>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</si>
  <si>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</si>
  <si>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</si>
  <si>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</si>
  <si>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</si>
  <si>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</si>
  <si>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</si>
  <si>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</si>
  <si>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</si>
  <si>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</si>
  <si>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</si>
  <si>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</si>
  <si>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</si>
  <si>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</si>
  <si>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</si>
  <si>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</si>
  <si>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</si>
  <si>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</si>
  <si>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</si>
  <si>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</si>
  <si>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</si>
  <si>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</si>
  <si>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</si>
  <si>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</si>
  <si>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</si>
  <si>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</si>
  <si>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</si>
  <si>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</si>
  <si>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</si>
  <si>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</si>
  <si>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</si>
  <si>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</si>
  <si>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</si>
  <si>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</si>
  <si>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</si>
  <si>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</si>
  <si>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</si>
  <si>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</si>
  <si>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</si>
  <si>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</si>
  <si>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</si>
  <si>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</si>
  <si>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</si>
  <si>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</si>
  <si>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</si>
  <si>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</si>
  <si>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</si>
  <si>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</si>
  <si>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</si>
  <si>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</si>
  <si>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</si>
  <si>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</si>
  <si>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</si>
  <si>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</si>
  <si>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</si>
  <si>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</si>
  <si>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</si>
  <si>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</si>
  <si>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</si>
  <si>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</si>
  <si>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</si>
  <si>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</si>
  <si>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</si>
  <si>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</si>
  <si>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</si>
  <si>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</si>
  <si>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</si>
  <si>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</si>
  <si>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</si>
  <si>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</si>
  <si>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</si>
  <si>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</si>
  <si>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</si>
  <si>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</si>
  <si>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</si>
  <si>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</si>
  <si>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</si>
  <si>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</si>
  <si>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</si>
  <si>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</si>
  <si>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</si>
  <si>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</si>
  <si>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</si>
  <si>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</si>
  <si>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</si>
  <si>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</si>
  <si>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</si>
  <si>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</si>
  <si>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</si>
  <si>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</si>
  <si>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</si>
  <si>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</si>
  <si>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</si>
  <si>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</si>
  <si>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</si>
  <si>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</si>
  <si>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</si>
  <si>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</si>
  <si>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</si>
  <si>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</si>
  <si>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</si>
  <si>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</si>
  <si>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</si>
  <si>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</si>
  <si>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</si>
  <si>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</si>
  <si>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</si>
  <si>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</si>
  <si>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</si>
  <si>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</si>
  <si>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</si>
  <si>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</si>
  <si>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</si>
  <si>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</si>
  <si>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</si>
  <si>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</si>
  <si>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</si>
  <si>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</si>
  <si>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</si>
  <si>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</si>
  <si>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</si>
  <si>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</si>
  <si>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</si>
  <si>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</si>
  <si>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</si>
  <si>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</si>
  <si>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</si>
  <si>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</si>
  <si>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</si>
  <si>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</si>
  <si>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</si>
  <si>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</si>
  <si>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</si>
  <si>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</si>
  <si>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</si>
  <si>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</si>
  <si>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</si>
  <si>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</si>
  <si>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</si>
  <si>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</si>
  <si>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</si>
  <si>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</si>
  <si>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</si>
  <si>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</si>
  <si>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</si>
  <si>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</si>
  <si>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</si>
  <si>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</si>
  <si>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</si>
  <si>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</si>
  <si>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</si>
  <si>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</si>
  <si>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</si>
  <si>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</si>
  <si>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</si>
  <si>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</si>
  <si>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</si>
  <si>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</si>
  <si>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</si>
  <si>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</si>
  <si>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</si>
  <si>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</si>
  <si>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</si>
  <si>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</si>
  <si>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</si>
  <si>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</si>
  <si>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</si>
  <si>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</si>
  <si>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</si>
  <si>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</si>
  <si>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</si>
  <si>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</si>
  <si>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</si>
  <si>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</si>
  <si>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</si>
  <si>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</si>
  <si>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</si>
  <si>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</si>
  <si>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</si>
  <si>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</si>
  <si>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</si>
  <si>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</si>
  <si>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</si>
  <si>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</si>
  <si>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</si>
  <si>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</si>
  <si>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</si>
  <si>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</si>
  <si>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</si>
  <si>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</si>
  <si>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</si>
  <si>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</si>
  <si>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</si>
  <si>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</si>
  <si>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</si>
  <si>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</si>
  <si>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</si>
  <si>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</si>
  <si>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</si>
  <si>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</si>
  <si>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</si>
  <si>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</si>
  <si>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</si>
  <si>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</si>
  <si>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</si>
  <si>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</si>
  <si>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</si>
  <si>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</si>
  <si>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</si>
  <si>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</si>
  <si>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</si>
  <si>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</si>
  <si>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</si>
  <si>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</si>
  <si>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</si>
  <si>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</si>
  <si>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</si>
  <si>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</si>
  <si>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</si>
  <si>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</si>
  <si>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</si>
  <si>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</si>
  <si>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</si>
  <si>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</si>
  <si>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</si>
  <si>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</si>
  <si>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</si>
  <si>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</si>
  <si>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</si>
  <si>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</si>
  <si>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</si>
  <si>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</si>
  <si>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</si>
  <si>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</si>
  <si>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</si>
  <si>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</si>
  <si>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</si>
  <si>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</si>
  <si>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</si>
  <si>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</si>
  <si>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</si>
  <si>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</si>
  <si>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</si>
  <si>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</si>
  <si>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</si>
  <si>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</si>
  <si>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</si>
  <si>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</si>
  <si>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</si>
  <si>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</si>
  <si>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</si>
  <si>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</si>
  <si>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</si>
  <si>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</si>
  <si>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</si>
  <si>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</si>
  <si>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</si>
  <si>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</si>
  <si>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</si>
  <si>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</si>
  <si>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</si>
  <si>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</si>
  <si>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</si>
  <si>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</si>
  <si>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</si>
  <si>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</si>
  <si>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</si>
  <si>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</si>
  <si>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</si>
  <si>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</si>
  <si>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</si>
  <si>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</si>
  <si>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</si>
  <si>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</si>
  <si>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</si>
  <si>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</si>
  <si>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</si>
  <si>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</si>
  <si>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</si>
  <si>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</si>
  <si>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</si>
  <si>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</si>
  <si>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</si>
  <si>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</si>
  <si>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</si>
  <si>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</si>
  <si>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</si>
  <si>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</si>
  <si>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</si>
  <si>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</si>
  <si>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</si>
  <si>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</si>
  <si>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</si>
  <si>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</si>
  <si>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</si>
  <si>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</si>
  <si>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</si>
  <si>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</si>
  <si>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</si>
  <si>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</si>
  <si>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</si>
  <si>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</si>
  <si>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</si>
  <si>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</si>
  <si>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</si>
  <si>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</si>
  <si>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</si>
  <si>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</si>
  <si>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</si>
  <si>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</si>
  <si>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</si>
  <si>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</si>
  <si>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</si>
  <si>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</si>
  <si>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</si>
  <si>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</si>
  <si>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</si>
  <si>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</si>
  <si>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</si>
  <si>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</si>
  <si>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</si>
  <si>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</si>
  <si>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</si>
  <si>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</si>
  <si>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</si>
  <si>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</si>
  <si>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</si>
  <si>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</si>
  <si>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</si>
  <si>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</si>
  <si>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</si>
  <si>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</si>
  <si>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</si>
  <si>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</si>
  <si>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</si>
  <si>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</si>
  <si>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</si>
  <si>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</si>
  <si>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</si>
  <si>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</si>
  <si>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</si>
  <si>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</si>
  <si>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</si>
  <si>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</si>
  <si>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</si>
  <si>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</si>
  <si>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</si>
  <si>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</si>
  <si>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</si>
  <si>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</si>
  <si>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</si>
  <si>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</si>
  <si>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</si>
  <si>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</si>
  <si>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</si>
  <si>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</si>
  <si>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</si>
  <si>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</si>
  <si>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</si>
  <si>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</si>
  <si>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</si>
  <si>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</si>
  <si>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</si>
  <si>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</si>
  <si>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</si>
  <si>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</si>
  <si>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</si>
  <si>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</si>
  <si>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</si>
  <si>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</si>
  <si>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</si>
  <si>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</si>
  <si>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</si>
  <si>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</si>
  <si>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</si>
  <si>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</si>
  <si>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</si>
  <si>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</si>
  <si>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</si>
  <si>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</si>
  <si>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</si>
  <si>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</si>
  <si>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</si>
  <si>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</si>
  <si>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</si>
  <si>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</si>
  <si>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</si>
  <si>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</si>
  <si>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</si>
  <si>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</si>
  <si>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</si>
  <si>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</si>
  <si>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</si>
  <si>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</si>
  <si>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</si>
  <si>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</si>
  <si>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</si>
  <si>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</si>
  <si>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</si>
  <si>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</si>
  <si>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</si>
  <si>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</si>
  <si>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</si>
  <si>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</si>
  <si>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</si>
  <si>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</si>
  <si>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</si>
  <si>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</si>
  <si>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</si>
  <si>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</si>
  <si>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</si>
  <si>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</si>
  <si>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</si>
  <si>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</si>
  <si>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</si>
  <si>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</si>
  <si>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</si>
  <si>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</si>
  <si>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</si>
  <si>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</si>
  <si>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</si>
  <si>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</si>
  <si>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</si>
  <si>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</si>
  <si>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</si>
  <si>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</si>
  <si>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</si>
  <si>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</si>
  <si>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</si>
  <si>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</si>
  <si>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</si>
  <si>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</si>
  <si>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</si>
  <si>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</si>
  <si>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</si>
  <si>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</si>
  <si>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</si>
  <si>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</si>
  <si>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</si>
  <si>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</si>
  <si>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</si>
  <si>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</si>
  <si>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</si>
  <si>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</si>
  <si>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</si>
  <si>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</si>
  <si>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</si>
  <si>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</si>
  <si>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</si>
  <si>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</si>
  <si>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</si>
  <si>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</si>
  <si>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</si>
  <si>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</si>
  <si>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</si>
  <si>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</si>
  <si>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</si>
  <si>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</si>
  <si>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</si>
  <si>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</si>
  <si>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</si>
  <si>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</si>
  <si>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</si>
  <si>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</si>
  <si>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</si>
  <si>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</si>
  <si>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</si>
  <si>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</si>
  <si>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</si>
  <si>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</si>
  <si>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</si>
  <si>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</si>
  <si>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</si>
  <si>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</si>
  <si>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</si>
  <si>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</si>
  <si>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</si>
  <si>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</si>
  <si>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</si>
  <si>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</si>
  <si>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</si>
  <si>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</si>
  <si>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</si>
  <si>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</si>
  <si>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</si>
  <si>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</si>
  <si>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</si>
  <si>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</si>
  <si>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</si>
  <si>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</si>
  <si>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</si>
  <si>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</si>
  <si>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</si>
  <si>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</si>
  <si>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</si>
  <si>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</si>
  <si>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</si>
  <si>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</si>
  <si>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</si>
  <si>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</si>
  <si>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</si>
  <si>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</si>
  <si>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</si>
  <si>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</si>
  <si>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</si>
  <si>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</si>
  <si>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</si>
  <si>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</si>
  <si>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</si>
  <si>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</si>
  <si>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</si>
  <si>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</si>
  <si>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</si>
  <si>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</si>
  <si>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</si>
  <si>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</si>
  <si>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</si>
  <si>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</si>
  <si>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</si>
  <si>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</si>
  <si>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</si>
  <si>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</si>
  <si>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</si>
  <si>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</si>
  <si>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</si>
  <si>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</si>
  <si>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</si>
  <si>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</si>
  <si>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</si>
  <si>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</si>
  <si>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</si>
  <si>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</si>
  <si>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</si>
  <si>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</si>
  <si>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</si>
  <si>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</si>
  <si>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</si>
  <si>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</si>
  <si>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</si>
  <si>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</si>
  <si>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</si>
  <si>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</si>
  <si>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</si>
  <si>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</si>
  <si>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</si>
  <si>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</si>
  <si>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</si>
  <si>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</si>
  <si>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</si>
  <si>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</si>
  <si>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</si>
  <si>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</si>
  <si>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</si>
  <si>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</si>
  <si>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</si>
  <si>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</si>
  <si>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</si>
  <si>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</si>
  <si>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</si>
  <si>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</si>
  <si>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</si>
  <si>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</si>
  <si>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</si>
  <si>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</si>
  <si>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</si>
  <si>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</si>
  <si>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</si>
  <si>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</si>
  <si>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</si>
  <si>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</si>
  <si>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</si>
  <si>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</si>
  <si>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</si>
  <si>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</si>
  <si>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</si>
  <si>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</si>
  <si>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</si>
  <si>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</si>
  <si>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</si>
  <si>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</si>
  <si>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</si>
  <si>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</si>
  <si>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</si>
  <si>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</si>
  <si>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</si>
  <si>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</si>
  <si>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</si>
  <si>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</si>
  <si>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</si>
  <si>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</si>
  <si>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</si>
  <si>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</si>
  <si>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</si>
  <si>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</si>
  <si>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</si>
  <si>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</si>
  <si>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</si>
  <si>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</si>
  <si>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</si>
  <si>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</si>
  <si>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</si>
  <si>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</si>
  <si>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</si>
  <si>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</si>
  <si>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</si>
  <si>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</si>
  <si>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</si>
  <si>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</si>
  <si>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</si>
  <si>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</si>
  <si>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</si>
  <si>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</si>
  <si>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</si>
  <si>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</si>
  <si>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</si>
  <si>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</si>
  <si>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</si>
  <si>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</si>
  <si>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</si>
  <si>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</si>
  <si>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</si>
  <si>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</si>
  <si>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</si>
  <si>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</si>
  <si>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</si>
  <si>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</si>
  <si>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</si>
  <si>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</si>
  <si>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</si>
  <si>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</si>
  <si>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</si>
  <si>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</si>
  <si>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</si>
  <si>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</si>
  <si>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</si>
  <si>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</si>
  <si>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</si>
  <si>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</si>
  <si>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</si>
  <si>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</si>
  <si>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</si>
  <si>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</si>
  <si>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</si>
  <si>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</si>
  <si>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</si>
  <si>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</si>
  <si>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</si>
  <si>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</si>
  <si>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</si>
  <si>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</si>
  <si>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</si>
  <si>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</si>
  <si>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</si>
  <si>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</si>
  <si>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</si>
  <si>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</si>
  <si>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</si>
  <si>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</si>
  <si>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</si>
  <si>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</si>
  <si>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</si>
  <si>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</si>
  <si>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</si>
  <si>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</si>
  <si>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</si>
  <si>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</si>
  <si>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</si>
  <si>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</si>
  <si>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</si>
  <si>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</si>
  <si>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</si>
  <si>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</si>
  <si>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</si>
  <si>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</si>
  <si>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</si>
  <si>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</si>
  <si>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</si>
  <si>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</si>
  <si>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</si>
  <si>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</si>
  <si>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</si>
  <si>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</si>
  <si>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</si>
  <si>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</si>
  <si>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</si>
  <si>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</si>
  <si>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</si>
  <si>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</si>
  <si>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</si>
  <si>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</si>
  <si>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</si>
  <si>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</si>
  <si>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</si>
  <si>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</si>
  <si>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</si>
  <si>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</si>
  <si>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</si>
  <si>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</si>
  <si>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</si>
  <si>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</si>
  <si>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</si>
  <si>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</si>
  <si>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</si>
  <si>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</si>
  <si>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</si>
  <si>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</si>
  <si>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</si>
  <si>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</si>
  <si>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</si>
  <si>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</si>
  <si>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</si>
  <si>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</si>
  <si>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</si>
  <si>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</si>
  <si>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</si>
  <si>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</si>
  <si>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</si>
  <si>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</si>
  <si>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</si>
  <si>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</si>
  <si>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</si>
  <si>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</si>
  <si>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</si>
  <si>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</si>
  <si>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</si>
  <si>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</si>
  <si>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</si>
  <si>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</si>
  <si>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</si>
  <si>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</si>
  <si>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</si>
  <si>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</si>
  <si>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</si>
  <si>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</si>
  <si>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</si>
  <si>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</si>
  <si>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</si>
  <si>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</si>
  <si>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</si>
  <si>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</si>
  <si>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</si>
  <si>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</si>
  <si>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</si>
  <si>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</si>
  <si>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</si>
  <si>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</si>
  <si>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</si>
  <si>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</si>
  <si>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</si>
  <si>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</si>
  <si>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</si>
  <si>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</si>
  <si>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</si>
  <si>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</si>
  <si>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</si>
  <si>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</si>
  <si>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</si>
  <si>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</si>
  <si>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</si>
  <si>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</si>
  <si>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</si>
  <si>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</si>
  <si>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</si>
  <si>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</si>
  <si>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</si>
  <si>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</si>
  <si>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</si>
  <si>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</si>
  <si>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</si>
  <si>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</si>
  <si>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</si>
  <si>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</si>
  <si>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</si>
  <si>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</si>
  <si>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</si>
  <si>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</si>
  <si>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</si>
  <si>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</si>
  <si>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</si>
  <si>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</si>
  <si>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</si>
  <si>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</si>
  <si>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</si>
  <si>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</si>
  <si>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</si>
  <si>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</si>
  <si>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</si>
  <si>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</si>
  <si>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</si>
  <si>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</si>
  <si>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</si>
  <si>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</si>
  <si>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</si>
  <si>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</si>
  <si>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</si>
  <si>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</si>
  <si>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</si>
  <si>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</si>
  <si>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</si>
  <si>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</si>
  <si>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</si>
  <si>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</si>
  <si>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</si>
  <si>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</si>
  <si>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</si>
  <si>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</si>
  <si>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</si>
  <si>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</si>
  <si>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</si>
  <si>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</si>
  <si>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</si>
  <si>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</si>
  <si>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</si>
  <si>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</si>
  <si>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</si>
  <si>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</si>
  <si>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</si>
  <si>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</si>
  <si>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</si>
  <si>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</si>
  <si>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</si>
  <si>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</si>
  <si>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</si>
  <si>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</si>
  <si>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</si>
  <si>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</si>
  <si>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</si>
  <si>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</si>
  <si>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</si>
  <si>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</si>
  <si>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</si>
  <si>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</si>
  <si>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</si>
  <si>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</si>
  <si>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</si>
  <si>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</si>
  <si>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</si>
  <si>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</si>
  <si>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</si>
  <si>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</si>
  <si>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</si>
  <si>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</si>
  <si>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</si>
  <si>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</si>
  <si>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</si>
  <si>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</si>
  <si>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</si>
  <si>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</si>
  <si>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</si>
  <si>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</si>
  <si>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</si>
  <si>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</si>
  <si>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</si>
  <si>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</si>
  <si>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</si>
  <si>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</si>
  <si>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</si>
  <si>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</si>
  <si>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</si>
  <si>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</si>
  <si>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</si>
  <si>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</si>
  <si>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</si>
  <si>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</si>
  <si>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</si>
  <si>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</si>
  <si>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</si>
  <si>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</si>
  <si>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</si>
  <si>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</si>
  <si>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</si>
  <si>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</si>
  <si>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</si>
  <si>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</si>
  <si>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</si>
  <si>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</si>
  <si>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</si>
  <si>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</si>
  <si>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</si>
  <si>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</si>
  <si>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</si>
  <si>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</si>
  <si>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</si>
  <si>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</si>
  <si>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</si>
  <si>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</si>
  <si>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</si>
  <si>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</si>
  <si>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</si>
  <si>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</si>
  <si>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</si>
  <si>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</si>
  <si>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</si>
  <si>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</si>
  <si>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</si>
  <si>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</si>
  <si>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</si>
  <si>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</si>
  <si>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</si>
  <si>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</si>
  <si>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</si>
  <si>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</si>
  <si>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</si>
  <si>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</si>
  <si>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</si>
  <si>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</si>
  <si>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</si>
  <si>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</si>
  <si>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</si>
  <si>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</si>
  <si>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</si>
  <si>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</si>
  <si>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</si>
  <si>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</si>
  <si>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</si>
  <si>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</si>
  <si>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</si>
  <si>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</si>
  <si>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</si>
  <si>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</si>
  <si>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</si>
  <si>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</si>
  <si>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</si>
  <si>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</si>
  <si>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</si>
  <si>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</si>
  <si>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</si>
  <si>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</si>
  <si>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</si>
  <si>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</si>
  <si>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</si>
  <si>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</si>
  <si>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</si>
  <si>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</si>
  <si>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</si>
  <si>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</si>
  <si>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</si>
  <si>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</si>
  <si>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</si>
  <si>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</si>
  <si>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</si>
  <si>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</si>
  <si>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</si>
  <si>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</si>
  <si>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</si>
  <si>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</si>
  <si>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</si>
  <si>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</si>
  <si>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</si>
  <si>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</si>
  <si>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</si>
  <si>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</si>
  <si>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</si>
  <si>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</si>
  <si>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</si>
  <si>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</si>
  <si>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</si>
  <si>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</si>
  <si>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</si>
  <si>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</si>
  <si>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</si>
  <si>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</si>
  <si>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</si>
  <si>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</si>
  <si>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</si>
  <si>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</si>
  <si>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</si>
  <si>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</si>
  <si>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</si>
  <si>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</si>
  <si>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</si>
  <si>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</si>
  <si>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</si>
  <si>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</si>
  <si>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</si>
  <si>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</si>
  <si>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</si>
  <si>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</si>
  <si>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</si>
  <si>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</si>
  <si>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</si>
  <si>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</si>
  <si>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</si>
  <si>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</si>
  <si>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</si>
  <si>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</si>
  <si>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</si>
  <si>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</si>
  <si>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</si>
  <si>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</si>
  <si>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</si>
  <si>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</si>
  <si>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</si>
  <si>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</si>
  <si>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</si>
  <si>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</si>
  <si>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</si>
  <si>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</si>
  <si>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</si>
  <si>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</si>
  <si>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</si>
  <si>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</si>
  <si>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</si>
  <si>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</si>
  <si>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</si>
  <si>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</si>
  <si>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</si>
  <si>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</si>
  <si>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</si>
  <si>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</si>
  <si>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</si>
  <si>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</si>
  <si>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</si>
  <si>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</si>
  <si>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</si>
  <si>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</si>
  <si>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</si>
  <si>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</si>
  <si>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</si>
  <si>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</si>
  <si>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</si>
  <si>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</si>
  <si>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</si>
  <si>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</si>
  <si>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</si>
  <si>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</si>
  <si>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</si>
  <si>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</si>
  <si>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</si>
  <si>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</si>
  <si>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</si>
  <si>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</si>
  <si>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</si>
  <si>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</si>
  <si>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</si>
  <si>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</si>
  <si>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</si>
  <si>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</si>
  <si>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</si>
  <si>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</si>
  <si>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</si>
  <si>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</si>
  <si>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</si>
  <si>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</si>
  <si>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</si>
  <si>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</si>
  <si>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</si>
  <si>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</si>
  <si>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</si>
  <si>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</si>
  <si>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</si>
  <si>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</si>
  <si>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</si>
  <si>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</si>
  <si>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</si>
  <si>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</si>
  <si>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</si>
  <si>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</si>
  <si>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</si>
  <si>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</si>
  <si>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</si>
  <si>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</si>
  <si>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</si>
  <si>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</si>
  <si>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</si>
  <si>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</si>
  <si>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</si>
  <si>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</si>
  <si>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</si>
  <si>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</si>
  <si>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</si>
  <si>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</si>
  <si>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</si>
  <si>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</si>
  <si>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</si>
  <si>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</si>
  <si>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</si>
  <si>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</si>
  <si>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</si>
  <si>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</si>
  <si>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</si>
  <si>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</si>
  <si>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</si>
  <si>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</si>
  <si>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</si>
  <si>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</si>
  <si>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</si>
  <si>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</si>
  <si>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</si>
  <si>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</si>
  <si>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</si>
  <si>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</si>
  <si>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</si>
  <si>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</si>
  <si>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</si>
  <si>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</si>
  <si>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</si>
  <si>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</si>
  <si>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</si>
  <si>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</si>
  <si>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</si>
  <si>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</si>
  <si>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</si>
  <si>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</si>
  <si>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</si>
  <si>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</si>
  <si>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</si>
  <si>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</si>
  <si>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</si>
  <si>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</si>
  <si>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</si>
  <si>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</si>
  <si>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</si>
  <si>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</si>
  <si>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</si>
  <si>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</si>
  <si>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</si>
  <si>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</si>
  <si>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</si>
  <si>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</si>
  <si>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</si>
  <si>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</si>
  <si>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</si>
  <si>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</si>
  <si>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</si>
  <si>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</si>
  <si>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</si>
  <si>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</si>
  <si>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</si>
  <si>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</si>
  <si>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</si>
  <si>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</si>
  <si>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</si>
  <si>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</si>
  <si>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</si>
  <si>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</si>
  <si>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</si>
  <si>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</si>
  <si>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</si>
  <si>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</si>
  <si>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</si>
  <si>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</si>
  <si>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</si>
  <si>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</si>
  <si>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</si>
  <si>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</si>
  <si>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</si>
  <si>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</si>
  <si>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</si>
  <si>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</si>
  <si>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</si>
  <si>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</si>
  <si>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</si>
  <si>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</si>
  <si>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</si>
  <si>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</si>
  <si>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</si>
  <si>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</si>
  <si>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</si>
  <si>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</si>
  <si>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</si>
  <si>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</si>
  <si>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</si>
  <si>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</si>
  <si>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</si>
  <si>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</si>
  <si>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</si>
  <si>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</si>
  <si>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</si>
  <si>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</si>
  <si>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</si>
  <si>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</si>
  <si>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</si>
  <si>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</si>
  <si>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</si>
  <si>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</si>
  <si>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</si>
  <si>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</si>
  <si>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</si>
  <si>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</si>
  <si>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</si>
  <si>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</si>
  <si>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</si>
  <si>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</si>
  <si>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</si>
  <si>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</si>
  <si>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</si>
  <si>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</si>
  <si>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</si>
  <si>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</si>
  <si>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</si>
  <si>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</si>
  <si>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</si>
  <si>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</si>
  <si>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</si>
  <si>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</si>
  <si>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</si>
  <si>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</si>
  <si>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</si>
  <si>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</si>
  <si>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</si>
  <si>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</si>
  <si>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</si>
  <si>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</si>
  <si>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</si>
  <si>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</si>
  <si>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</si>
  <si>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</si>
  <si>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</si>
  <si>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</si>
  <si>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</si>
  <si>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</si>
  <si>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</si>
  <si>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</si>
  <si>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</si>
  <si>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</si>
  <si>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</si>
  <si>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</si>
  <si>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</si>
  <si>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</si>
  <si>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</si>
  <si>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</si>
  <si>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</si>
  <si>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</si>
  <si>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</si>
  <si>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</si>
  <si>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</si>
  <si>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</si>
  <si>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</si>
  <si>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</si>
  <si>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</si>
  <si>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</si>
  <si>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</si>
  <si>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</si>
  <si>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</si>
  <si>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</si>
  <si>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</si>
  <si>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</si>
  <si>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</si>
  <si>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</si>
  <si>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</si>
  <si>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</si>
  <si>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</si>
  <si>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</si>
  <si>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</si>
  <si>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</si>
  <si>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</si>
  <si>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</si>
  <si>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</si>
  <si>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</si>
  <si>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</si>
  <si>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</si>
  <si>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</si>
  <si>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</si>
  <si>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</si>
  <si>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</si>
  <si>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</si>
  <si>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</si>
  <si>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</si>
  <si>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</si>
  <si>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</si>
  <si>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</si>
  <si>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</si>
  <si>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</si>
  <si>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</si>
  <si>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</si>
  <si>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</si>
  <si>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</si>
  <si>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</si>
  <si>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</si>
  <si>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</si>
  <si>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</si>
  <si>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</si>
  <si>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</si>
  <si>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</si>
  <si>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</si>
  <si>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</si>
  <si>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</si>
  <si>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</si>
  <si>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</si>
  <si>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</si>
  <si>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</si>
  <si>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</si>
  <si>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</si>
  <si>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</si>
  <si>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</si>
  <si>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</si>
  <si>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</si>
  <si>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</si>
  <si>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</si>
  <si>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</si>
  <si>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</si>
  <si>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</si>
  <si>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</si>
  <si>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</si>
  <si>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</si>
  <si>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</si>
  <si>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</si>
  <si>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</si>
  <si>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</si>
  <si>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</si>
  <si>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</si>
  <si>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</si>
  <si>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</si>
  <si>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</si>
  <si>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</si>
  <si>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</si>
  <si>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</si>
  <si>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</si>
  <si>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</si>
  <si>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</si>
  <si>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</si>
  <si>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</si>
  <si>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</si>
  <si>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</si>
  <si>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</si>
  <si>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</si>
  <si>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</si>
  <si>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</si>
  <si>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</si>
  <si>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</si>
  <si>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</si>
  <si>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</si>
  <si>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</si>
  <si>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</si>
  <si>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</si>
  <si>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</si>
  <si>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</si>
  <si>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</si>
  <si>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</si>
  <si>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</si>
  <si>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</si>
  <si>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</si>
  <si>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</si>
  <si>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</si>
  <si>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</si>
  <si>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</si>
  <si>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</si>
  <si>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</si>
  <si>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</si>
  <si>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</si>
  <si>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</si>
  <si>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</si>
  <si>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</si>
  <si>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</si>
  <si>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</si>
  <si>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</si>
  <si>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</si>
  <si>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</si>
  <si>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</si>
  <si>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</si>
  <si>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</si>
  <si>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</si>
  <si>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</si>
  <si>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</si>
  <si>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</si>
  <si>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</si>
  <si>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</si>
  <si>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</si>
  <si>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</si>
  <si>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</si>
  <si>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</si>
  <si>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</si>
  <si>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</si>
  <si>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</si>
  <si>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</si>
  <si>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</si>
  <si>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</si>
  <si>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</si>
  <si>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</si>
  <si>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</si>
  <si>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</si>
  <si>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</si>
  <si>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</si>
  <si>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</si>
  <si>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</si>
  <si>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</si>
  <si>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</si>
  <si>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</si>
  <si>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</si>
  <si>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</si>
  <si>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</si>
  <si>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</si>
  <si>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</si>
  <si>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</si>
  <si>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</si>
  <si>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</si>
  <si>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</si>
  <si>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</si>
  <si>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</si>
  <si>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</si>
  <si>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</si>
  <si>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</si>
  <si>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</si>
  <si>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</si>
  <si>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</si>
  <si>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</si>
  <si>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</si>
  <si>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</si>
  <si>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</si>
  <si>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</si>
  <si>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</si>
  <si>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</si>
  <si>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</si>
  <si>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</si>
  <si>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</si>
  <si>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</si>
  <si>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</si>
  <si>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</si>
  <si>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</si>
  <si>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</si>
  <si>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</si>
  <si>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</si>
  <si>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</si>
  <si>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</si>
  <si>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</si>
  <si>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</si>
  <si>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</si>
  <si>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</si>
  <si>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</si>
  <si>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</si>
  <si>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</si>
  <si>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</si>
  <si>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</si>
  <si>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</si>
  <si>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</si>
  <si>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</si>
  <si>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</si>
  <si>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</si>
  <si>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</si>
  <si>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</si>
  <si>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</si>
  <si>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</si>
  <si>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</si>
  <si>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</si>
  <si>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</si>
  <si>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</si>
  <si>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</si>
  <si>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</si>
  <si>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</si>
  <si>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</si>
  <si>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</si>
  <si>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</si>
  <si>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</si>
  <si>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</si>
  <si>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</si>
  <si>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</si>
  <si>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</si>
  <si>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</si>
  <si>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</si>
  <si>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</si>
  <si>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</si>
  <si>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</si>
  <si>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</si>
  <si>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</si>
  <si>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</si>
  <si>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</si>
  <si>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</si>
  <si>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</si>
  <si>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</si>
  <si>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</si>
  <si>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</si>
  <si>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</si>
  <si>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</si>
  <si>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</si>
  <si>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</si>
  <si>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</si>
  <si>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</si>
  <si>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</si>
  <si>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</si>
  <si>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</si>
  <si>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</si>
  <si>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</si>
  <si>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</si>
  <si>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</si>
  <si>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</si>
  <si>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</si>
  <si>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</si>
  <si>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</si>
  <si>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</si>
  <si>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</si>
  <si>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</si>
  <si>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</si>
  <si>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</si>
  <si>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</si>
  <si>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</si>
  <si>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</si>
  <si>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</si>
  <si>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</si>
  <si>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</si>
  <si>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</si>
  <si>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</si>
  <si>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</si>
  <si>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</si>
  <si>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</si>
  <si>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</si>
  <si>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</si>
  <si>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</si>
  <si>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</si>
  <si>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</si>
  <si>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</si>
  <si>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</si>
  <si>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</si>
  <si>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</si>
  <si>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</si>
  <si>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</si>
  <si>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</si>
  <si>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</si>
  <si>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</si>
  <si>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</si>
  <si>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</si>
  <si>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</si>
  <si>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</si>
  <si>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</si>
  <si>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</si>
  <si>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</si>
  <si>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</si>
  <si>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</si>
  <si>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</si>
  <si>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</si>
  <si>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</si>
  <si>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</si>
  <si>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</si>
  <si>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</si>
  <si>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</si>
  <si>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</si>
  <si>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</si>
  <si>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</si>
  <si>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</si>
  <si>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</si>
  <si>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</si>
  <si>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</si>
  <si>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</si>
  <si>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</si>
  <si>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</si>
  <si>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</si>
  <si>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</si>
  <si>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</si>
  <si>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</si>
  <si>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</si>
  <si>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</si>
  <si>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</si>
  <si>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</si>
  <si>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</si>
  <si>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</si>
  <si>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</si>
  <si>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</si>
  <si>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</si>
  <si>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</si>
  <si>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</si>
  <si>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</si>
  <si>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</si>
  <si>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</si>
  <si>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</si>
  <si>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</si>
  <si>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</si>
  <si>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</si>
  <si>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</si>
  <si>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</si>
  <si>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</si>
  <si>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</si>
  <si>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</si>
  <si>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</si>
  <si>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</si>
  <si>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</si>
  <si>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</si>
  <si>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</si>
  <si>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</si>
  <si>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</si>
  <si>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</si>
  <si>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</si>
  <si>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</si>
  <si>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</si>
  <si>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</si>
  <si>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</si>
  <si>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</si>
  <si>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</si>
  <si>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</si>
  <si>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</si>
  <si>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</si>
  <si>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</si>
  <si>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</si>
  <si>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</si>
  <si>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</si>
  <si>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</si>
  <si>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</si>
  <si>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</si>
  <si>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</si>
  <si>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</si>
  <si>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</si>
  <si>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</si>
  <si>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</si>
  <si>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</si>
  <si>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</si>
  <si>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</si>
  <si>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</si>
  <si>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</si>
  <si>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</si>
  <si>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</si>
  <si>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</si>
  <si>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</si>
  <si>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</si>
  <si>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</si>
  <si>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</si>
  <si>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</si>
  <si>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</si>
  <si>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</si>
  <si>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</si>
  <si>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</si>
  <si>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</si>
  <si>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</si>
  <si>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</si>
  <si>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</si>
  <si>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</si>
  <si>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</si>
  <si>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</si>
  <si>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</si>
  <si>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</si>
  <si>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</si>
  <si>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</si>
  <si>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</si>
  <si>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</si>
  <si>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</si>
  <si>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</si>
  <si>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</si>
  <si>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</si>
  <si>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</si>
  <si>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</si>
  <si>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</si>
  <si>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</si>
  <si>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</si>
  <si>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</si>
  <si>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</si>
  <si>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</si>
  <si>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</si>
  <si>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</si>
  <si>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</si>
  <si>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</si>
  <si>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</si>
  <si>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</si>
  <si>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</si>
  <si>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</si>
  <si>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</si>
  <si>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</si>
  <si>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</si>
  <si>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</si>
  <si>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</si>
  <si>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</si>
  <si>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</si>
  <si>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</si>
  <si>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</si>
  <si>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</si>
  <si>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</si>
  <si>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</si>
  <si>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</si>
  <si>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</si>
  <si>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</si>
  <si>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</si>
  <si>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</si>
  <si>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</si>
  <si>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</si>
  <si>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</si>
  <si>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</si>
  <si>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</si>
  <si>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</si>
  <si>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</si>
  <si>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</si>
  <si>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</si>
  <si>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</si>
  <si>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</si>
  <si>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</si>
  <si>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</si>
  <si>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</si>
  <si>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</si>
  <si>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</si>
  <si>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</si>
  <si>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</si>
  <si>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</si>
  <si>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</si>
  <si>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</si>
  <si>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</si>
  <si>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</si>
  <si>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</si>
  <si>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</si>
  <si>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</si>
  <si>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</si>
  <si>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</si>
  <si>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</si>
  <si>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</si>
  <si>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</si>
  <si>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</si>
  <si>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</si>
  <si>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</si>
  <si>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</si>
  <si>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</si>
  <si>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</si>
  <si>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</si>
  <si>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</si>
  <si>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</si>
  <si>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</si>
  <si>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</si>
  <si>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</si>
  <si>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</si>
  <si>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</si>
  <si>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</si>
  <si>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</si>
  <si>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</si>
  <si>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</si>
  <si>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</si>
  <si>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</si>
  <si>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</si>
  <si>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</si>
  <si>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</si>
  <si>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</si>
  <si>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</si>
  <si>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</si>
  <si>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</si>
  <si>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</si>
  <si>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</si>
  <si>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</si>
  <si>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</si>
  <si>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</si>
  <si>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</si>
  <si>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</si>
  <si>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</si>
  <si>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</si>
  <si>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</si>
  <si>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</si>
  <si>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</si>
  <si>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</si>
  <si>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</si>
  <si>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</si>
  <si>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</si>
  <si>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</si>
  <si>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</si>
  <si>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</si>
  <si>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</si>
  <si>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</si>
  <si>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</si>
  <si>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</si>
  <si>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</si>
  <si>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</si>
  <si>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</si>
  <si>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</si>
  <si>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</si>
  <si>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</si>
  <si>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</si>
  <si>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</si>
  <si>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</si>
  <si>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</si>
  <si>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</si>
  <si>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</si>
  <si>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</si>
  <si>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</si>
  <si>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</si>
  <si>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</si>
  <si>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</si>
  <si>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</si>
  <si>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</si>
  <si>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</si>
  <si>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</si>
  <si>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</si>
  <si>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</si>
  <si>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</si>
  <si>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</si>
  <si>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</si>
  <si>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</si>
  <si>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</si>
  <si>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</si>
  <si>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</si>
  <si>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</si>
  <si>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</si>
  <si>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</si>
  <si>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</si>
  <si>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</si>
  <si>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</si>
  <si>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</si>
  <si>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</si>
  <si>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</si>
  <si>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</si>
  <si>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</si>
  <si>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</si>
  <si>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</si>
  <si>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</si>
  <si>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</si>
  <si>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</si>
  <si>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</si>
  <si>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</si>
  <si>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</si>
  <si>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</si>
  <si>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</si>
  <si>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</si>
  <si>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</si>
  <si>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</si>
  <si>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</si>
  <si>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</si>
  <si>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</si>
  <si>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</si>
  <si>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</si>
  <si>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</si>
  <si>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</si>
  <si>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</si>
  <si>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</si>
  <si>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</si>
  <si>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</si>
  <si>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</si>
  <si>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</si>
  <si>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</si>
  <si>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</si>
  <si>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</si>
  <si>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</si>
  <si>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</si>
  <si>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</si>
  <si>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</si>
  <si>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</si>
  <si>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</si>
  <si>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</si>
  <si>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</si>
  <si>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</si>
  <si>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</si>
  <si>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</si>
  <si>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</si>
  <si>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</si>
  <si>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</si>
  <si>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</si>
  <si>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</si>
  <si>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</si>
  <si>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</si>
  <si>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</si>
  <si>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</si>
  <si>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</si>
  <si>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</si>
  <si>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</si>
  <si>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</si>
  <si>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</si>
  <si>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</si>
  <si>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</si>
  <si>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</si>
  <si>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</si>
  <si>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</si>
  <si>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</si>
  <si>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</si>
  <si>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</si>
  <si>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</si>
  <si>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</si>
  <si>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</si>
  <si>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</si>
  <si>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</si>
  <si>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</si>
  <si>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</si>
  <si>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</si>
  <si>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</si>
  <si>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</si>
  <si>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</si>
  <si>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</si>
  <si>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</si>
  <si>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</si>
  <si>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</si>
  <si>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</si>
  <si>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</si>
  <si>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</si>
  <si>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</si>
  <si>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</si>
  <si>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</si>
  <si>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</si>
  <si>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</si>
  <si>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</si>
  <si>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</si>
  <si>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</si>
  <si>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</si>
  <si>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</si>
  <si>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</si>
  <si>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</si>
  <si>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</si>
  <si>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</si>
  <si>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</si>
  <si>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</si>
  <si>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</si>
  <si>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</si>
  <si>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</si>
  <si>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</si>
  <si>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</si>
  <si>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</si>
  <si>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</si>
  <si>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</si>
  <si>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</si>
  <si>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</si>
  <si>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</si>
  <si>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</si>
  <si>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</si>
  <si>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</si>
  <si>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</si>
  <si>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</si>
  <si>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</si>
  <si>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</si>
  <si>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</si>
  <si>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</si>
  <si>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</si>
  <si>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</si>
  <si>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</si>
  <si>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</si>
  <si>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</si>
  <si>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</si>
  <si>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</si>
  <si>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</si>
  <si>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</si>
  <si>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</si>
  <si>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</si>
  <si>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</si>
  <si>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</si>
  <si>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</si>
  <si>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</si>
  <si>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</si>
  <si>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</si>
  <si>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</si>
  <si>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</si>
  <si>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</si>
  <si>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</si>
  <si>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</si>
  <si>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</si>
  <si>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</si>
  <si>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</si>
  <si>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</si>
  <si>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</si>
  <si>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</si>
  <si>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</si>
  <si>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</si>
  <si>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</si>
  <si>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</si>
  <si>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</si>
  <si>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</si>
  <si>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</si>
  <si>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</si>
  <si>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</si>
  <si>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</si>
  <si>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</si>
  <si>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</si>
  <si>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</si>
  <si>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</si>
  <si>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</si>
  <si>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</si>
  <si>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</si>
  <si>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</si>
  <si>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</si>
  <si>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</si>
  <si>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</si>
  <si>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</si>
  <si>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</si>
  <si>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</si>
  <si>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</si>
  <si>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</si>
  <si>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</si>
  <si>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</si>
  <si>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</si>
  <si>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</si>
  <si>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</si>
  <si>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</si>
  <si>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</si>
  <si>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</si>
  <si>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</si>
  <si>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</si>
  <si>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</si>
  <si>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</si>
  <si>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</si>
  <si>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</si>
  <si>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</si>
  <si>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</si>
  <si>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</si>
  <si>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</si>
  <si>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</si>
  <si>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</si>
  <si>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</si>
  <si>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</si>
  <si>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</si>
  <si>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</si>
  <si>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</si>
  <si>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</si>
  <si>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</si>
  <si>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</si>
  <si>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</si>
  <si>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</si>
  <si>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</si>
  <si>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</si>
  <si>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</si>
  <si>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</si>
  <si>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</si>
  <si>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</si>
  <si>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</si>
  <si>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</si>
  <si>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</si>
  <si>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</si>
  <si>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</si>
  <si>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</si>
  <si>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</si>
  <si>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</si>
  <si>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</si>
  <si>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</si>
  <si>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</si>
  <si>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</si>
  <si>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</si>
  <si>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</si>
  <si>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</si>
  <si>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</si>
  <si>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</si>
  <si>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</si>
  <si>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</si>
  <si>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</si>
  <si>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</si>
  <si>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</si>
  <si>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</si>
  <si>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</si>
  <si>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</si>
  <si>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</si>
  <si>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</si>
  <si>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</si>
  <si>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</si>
  <si>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</si>
  <si>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</si>
  <si>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</si>
  <si>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</si>
  <si>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</si>
  <si>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</si>
  <si>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</si>
  <si>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</si>
  <si>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</si>
  <si>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</si>
  <si>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</si>
  <si>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</si>
  <si>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</si>
  <si>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</si>
  <si>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</si>
  <si>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</si>
  <si>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</si>
  <si>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</si>
  <si>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</si>
  <si>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</si>
  <si>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</si>
  <si>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</si>
  <si>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</si>
  <si>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</si>
  <si>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</si>
  <si>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</si>
  <si>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</si>
  <si>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</si>
  <si>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</si>
  <si>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</si>
  <si>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</si>
  <si>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</si>
  <si>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</si>
  <si>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</si>
  <si>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</si>
  <si>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</si>
  <si>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</si>
  <si>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</si>
  <si>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</si>
  <si>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</si>
  <si>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</si>
  <si>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</si>
  <si>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</si>
  <si>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</si>
  <si>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</si>
  <si>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</si>
  <si>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</si>
  <si>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</si>
  <si>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</si>
  <si>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</si>
  <si>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</si>
  <si>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</si>
  <si>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</si>
  <si>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</si>
  <si>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</si>
  <si>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</si>
  <si>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</si>
  <si>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</si>
  <si>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</si>
  <si>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</si>
  <si>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</si>
  <si>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</si>
  <si>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</si>
  <si>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</si>
  <si>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</si>
  <si>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</si>
  <si>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</si>
  <si>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</si>
  <si>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</si>
  <si>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</si>
  <si>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</si>
  <si>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</si>
  <si>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</si>
  <si>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</si>
  <si>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</si>
  <si>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</si>
  <si>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</si>
  <si>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</si>
  <si>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</si>
  <si>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</si>
  <si>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</si>
  <si>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</si>
  <si>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</si>
  <si>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</si>
  <si>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</si>
  <si>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</si>
  <si>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</si>
  <si>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</si>
  <si>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</si>
  <si>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</si>
  <si>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</si>
  <si>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</si>
  <si>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</si>
  <si>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</si>
  <si>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</si>
  <si>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</si>
  <si>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</si>
  <si>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</si>
  <si>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</si>
  <si>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</si>
  <si>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</si>
  <si>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</si>
  <si>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</si>
  <si>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</si>
  <si>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</si>
  <si>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</si>
  <si>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</si>
  <si>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</si>
  <si>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</si>
  <si>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</si>
  <si>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</si>
  <si>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</si>
  <si>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</si>
  <si>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</si>
  <si>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</si>
  <si>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</si>
  <si>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</si>
  <si>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</si>
  <si>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</si>
  <si>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</si>
  <si>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</si>
  <si>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</si>
  <si>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</si>
  <si>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</si>
  <si>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</si>
  <si>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</si>
  <si>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</si>
  <si>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</si>
  <si>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</si>
  <si>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</si>
  <si>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</si>
  <si>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</si>
  <si>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</si>
  <si>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</si>
  <si>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</si>
  <si>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</si>
  <si>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</si>
  <si>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</si>
  <si>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</si>
  <si>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</si>
  <si>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</si>
  <si>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</si>
  <si>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</si>
  <si>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</si>
  <si>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</si>
  <si>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</si>
  <si>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</si>
  <si>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</si>
  <si>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</si>
  <si>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</si>
  <si>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</si>
  <si>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</si>
  <si>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</si>
  <si>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</si>
  <si>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</si>
  <si>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</si>
  <si>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</si>
  <si>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</si>
  <si>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</si>
  <si>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</si>
  <si>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</si>
  <si>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</si>
  <si>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</si>
  <si>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</si>
  <si>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</si>
  <si>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</si>
  <si>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</si>
  <si>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</si>
  <si>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</si>
  <si>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</si>
  <si>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</si>
  <si>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</si>
  <si>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</si>
  <si>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</si>
  <si>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</si>
  <si>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</si>
  <si>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</si>
  <si>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</si>
  <si>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</si>
  <si>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</si>
  <si>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</si>
  <si>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</si>
  <si>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</si>
  <si>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</si>
  <si>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</si>
  <si>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</si>
  <si>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</si>
  <si>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</si>
  <si>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</si>
  <si>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</si>
  <si>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</si>
  <si>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</si>
  <si>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</si>
  <si>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</si>
  <si>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</si>
  <si>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</si>
  <si>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</si>
  <si>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</si>
  <si>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</si>
  <si>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</si>
  <si>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</si>
  <si>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</si>
  <si>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</si>
  <si>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</si>
  <si>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</si>
  <si>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</si>
  <si>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</si>
  <si>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</si>
  <si>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</si>
  <si>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</si>
  <si>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</si>
  <si>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</si>
  <si>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</si>
  <si>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</si>
  <si>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</si>
  <si>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</si>
  <si>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</si>
  <si>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</si>
  <si>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</si>
  <si>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</si>
  <si>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</si>
  <si>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</si>
  <si>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</si>
  <si>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</si>
  <si>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</si>
  <si>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</si>
  <si>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</si>
  <si>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</si>
  <si>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</si>
  <si>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</si>
  <si>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</si>
  <si>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</si>
  <si>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</si>
  <si>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</si>
  <si>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</si>
  <si>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</si>
  <si>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</si>
  <si>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</si>
  <si>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</si>
  <si>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</si>
  <si>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</si>
  <si>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</si>
  <si>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</si>
  <si>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</si>
  <si>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</si>
  <si>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</si>
  <si>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</si>
  <si>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</si>
  <si>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</si>
  <si>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</si>
  <si>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</si>
  <si>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</si>
  <si>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</si>
  <si>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</si>
  <si>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</si>
  <si>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</si>
  <si>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</si>
  <si>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</si>
  <si>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</si>
  <si>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</si>
  <si>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</si>
  <si>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</si>
  <si>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</si>
  <si>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</si>
  <si>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</si>
  <si>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</si>
  <si>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</si>
  <si>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</si>
  <si>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</si>
  <si>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</si>
  <si>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</si>
  <si>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</si>
  <si>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</si>
  <si>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</si>
  <si>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</si>
  <si>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</si>
  <si>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</si>
  <si>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</si>
  <si>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</si>
  <si>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</si>
  <si>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</si>
  <si>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</si>
  <si>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</si>
  <si>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</si>
  <si>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</si>
  <si>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</si>
  <si>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</si>
  <si>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</si>
  <si>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</si>
  <si>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</si>
  <si>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</si>
  <si>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</si>
  <si>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</si>
  <si>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</si>
  <si>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</si>
  <si>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</si>
  <si>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</si>
  <si>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</si>
  <si>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</si>
  <si>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</si>
  <si>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</si>
  <si>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</si>
  <si>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</si>
  <si>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</si>
  <si>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</si>
  <si>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</si>
  <si>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</si>
  <si>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</si>
  <si>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</si>
  <si>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</si>
  <si>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</si>
  <si>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</si>
  <si>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</si>
  <si>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</si>
  <si>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</si>
  <si>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</si>
  <si>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</si>
  <si>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</si>
  <si>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</si>
  <si>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</si>
  <si>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</si>
  <si>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</si>
  <si>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</si>
  <si>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</si>
  <si>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</si>
  <si>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</si>
  <si>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</si>
  <si>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</si>
  <si>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</si>
  <si>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</si>
  <si>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</si>
  <si>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</si>
  <si>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</si>
  <si>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</si>
  <si>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</si>
  <si>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</si>
  <si>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</si>
  <si>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</si>
  <si>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</si>
  <si>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</si>
  <si>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</si>
  <si>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</si>
  <si>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</si>
  <si>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</si>
  <si>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</si>
  <si>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</si>
  <si>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</si>
  <si>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</si>
  <si>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</si>
  <si>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</si>
  <si>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</si>
  <si>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</si>
  <si>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</si>
  <si>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</si>
  <si>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</si>
  <si>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</si>
  <si>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</si>
  <si>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</si>
  <si>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</si>
  <si>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</si>
  <si>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</si>
  <si>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</si>
  <si>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</si>
  <si>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</si>
  <si>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</si>
  <si>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</si>
  <si>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</si>
  <si>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</si>
  <si>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</si>
  <si>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</si>
  <si>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</si>
  <si>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</si>
  <si>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</si>
  <si>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</si>
  <si>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</si>
  <si>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</si>
  <si>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</si>
  <si>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</si>
  <si>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</si>
  <si>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</si>
  <si>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</si>
  <si>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</si>
  <si>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</si>
  <si>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</si>
  <si>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</si>
  <si>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</si>
  <si>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</si>
  <si>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</si>
  <si>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</si>
  <si>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</si>
  <si>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</si>
  <si>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</si>
  <si>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</si>
  <si>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</si>
  <si>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</si>
  <si>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</si>
  <si>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</si>
  <si>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</si>
  <si>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</si>
  <si>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</si>
  <si>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</si>
  <si>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</si>
  <si>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</si>
  <si>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</si>
  <si>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</si>
  <si>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</si>
  <si>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</si>
  <si>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</si>
  <si>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</si>
  <si>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</si>
  <si>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</si>
  <si>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</si>
  <si>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</si>
  <si>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</si>
  <si>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</si>
  <si>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</si>
  <si>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</si>
  <si>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</si>
  <si>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</si>
  <si>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</si>
  <si>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</si>
  <si>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</si>
  <si>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</si>
  <si>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</si>
  <si>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</si>
  <si>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</si>
  <si>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</si>
  <si>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</si>
  <si>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</si>
  <si>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</si>
  <si>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</si>
  <si>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</si>
  <si>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</si>
  <si>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</si>
  <si>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</si>
  <si>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</si>
  <si>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</si>
  <si>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</si>
  <si>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</si>
  <si>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</si>
  <si>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</si>
  <si>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</si>
  <si>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</si>
  <si>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</si>
  <si>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</si>
  <si>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</si>
  <si>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</si>
  <si>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</si>
  <si>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</si>
  <si>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</si>
  <si>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</si>
  <si>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</si>
  <si>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</si>
  <si>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</si>
  <si>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</si>
  <si>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</si>
  <si>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</si>
  <si>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</si>
  <si>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</si>
  <si>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</si>
  <si>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</si>
  <si>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</si>
  <si>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</si>
  <si>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</si>
  <si>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</si>
  <si>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</si>
  <si>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</si>
  <si>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</si>
  <si>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</si>
  <si>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</si>
  <si>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</si>
  <si>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</si>
  <si>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</si>
  <si>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</si>
  <si>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</si>
  <si>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</si>
  <si>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</si>
  <si>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</si>
  <si>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</si>
  <si>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</si>
  <si>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</si>
  <si>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</si>
  <si>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</si>
  <si>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</si>
  <si>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</si>
  <si>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</si>
  <si>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</si>
  <si>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</si>
  <si>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</si>
  <si>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</si>
  <si>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</si>
  <si>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</si>
  <si>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</si>
  <si>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</si>
  <si>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</si>
  <si>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</si>
  <si>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</si>
  <si>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</si>
  <si>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</si>
  <si>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</si>
  <si>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</si>
  <si>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</si>
  <si>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</si>
  <si>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</si>
  <si>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</si>
  <si>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</si>
  <si>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</si>
  <si>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</si>
  <si>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</si>
  <si>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</si>
  <si>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</si>
  <si>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</si>
  <si>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</si>
  <si>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</si>
  <si>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</si>
  <si>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</si>
  <si>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</si>
  <si>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</si>
  <si>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</si>
  <si>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</si>
  <si>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</si>
  <si>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</si>
  <si>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</si>
  <si>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</si>
  <si>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</si>
  <si>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</si>
  <si>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</si>
  <si>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</si>
  <si>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</si>
  <si>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</si>
  <si>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</si>
  <si>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</si>
  <si>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</si>
  <si>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</si>
  <si>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</si>
  <si>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</si>
  <si>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</si>
  <si>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</si>
  <si>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</si>
  <si>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</si>
  <si>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</si>
  <si>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</si>
  <si>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</si>
  <si>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</si>
  <si>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</si>
  <si>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</si>
  <si>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</si>
  <si>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</si>
  <si>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</si>
  <si>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</si>
  <si>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</si>
  <si>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</si>
  <si>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</si>
  <si>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</si>
  <si>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</si>
  <si>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</si>
  <si>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</si>
  <si>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</si>
  <si>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</si>
  <si>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</si>
  <si>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</si>
  <si>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</si>
  <si>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</si>
  <si>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</si>
  <si>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</si>
  <si>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</si>
  <si>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</si>
  <si>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</si>
  <si>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</si>
  <si>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</si>
  <si>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</si>
  <si>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</si>
  <si>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</si>
  <si>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</si>
  <si>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</si>
  <si>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</si>
  <si>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</si>
  <si>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</si>
  <si>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</si>
  <si>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</si>
  <si>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</si>
  <si>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</si>
  <si>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</si>
  <si>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</si>
  <si>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</si>
  <si>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</si>
  <si>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</si>
  <si>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</si>
  <si>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</si>
  <si>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</si>
  <si>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</si>
  <si>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</si>
  <si>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</si>
  <si>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</si>
  <si>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</si>
  <si>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</si>
  <si>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</si>
  <si>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</si>
  <si>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</si>
  <si>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</si>
  <si>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</si>
  <si>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</si>
  <si>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</si>
  <si>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</si>
  <si>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</si>
  <si>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</si>
  <si>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</si>
  <si>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</si>
  <si>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</si>
  <si>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</si>
  <si>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</si>
  <si>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</si>
  <si>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</si>
  <si>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</si>
  <si>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</si>
  <si>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</si>
  <si>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</si>
  <si>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</si>
  <si>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</si>
  <si>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</si>
  <si>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</si>
  <si>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</si>
  <si>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</si>
  <si>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</si>
  <si>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</si>
  <si>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</si>
  <si>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</si>
  <si>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</si>
  <si>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</si>
  <si>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</si>
  <si>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</si>
  <si>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</si>
  <si>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</si>
  <si>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</si>
  <si>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</si>
  <si>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</si>
  <si>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</si>
  <si>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</si>
  <si>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</si>
  <si>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</si>
  <si>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</si>
  <si>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</si>
  <si>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</si>
  <si>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</si>
  <si>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</si>
  <si>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</si>
  <si>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</si>
  <si>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</si>
  <si>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</si>
  <si>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</si>
  <si>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</si>
  <si>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</si>
  <si>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</si>
  <si>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</si>
  <si>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</si>
  <si>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</si>
  <si>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</si>
  <si>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</si>
  <si>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</si>
  <si>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</si>
  <si>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</si>
  <si>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</si>
  <si>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</si>
  <si>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</si>
  <si>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</si>
  <si>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</si>
  <si>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</si>
  <si>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</si>
  <si>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</si>
  <si>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</si>
  <si>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</si>
  <si>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</si>
  <si>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</si>
  <si>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</si>
  <si>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</si>
  <si>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</si>
  <si>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</si>
  <si>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</si>
  <si>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</si>
  <si>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</si>
  <si>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</si>
  <si>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</si>
  <si>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</si>
  <si>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</si>
  <si>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</si>
  <si>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</si>
  <si>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</si>
  <si>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</si>
  <si>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</si>
  <si>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</si>
  <si>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</si>
  <si>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</si>
  <si>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</si>
  <si>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</si>
  <si>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</si>
  <si>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</si>
  <si>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</si>
  <si>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</si>
  <si>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</si>
  <si>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</si>
  <si>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</si>
  <si>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</si>
  <si>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</si>
  <si>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</si>
  <si>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</si>
  <si>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</si>
  <si>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</si>
  <si>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</si>
  <si>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</si>
  <si>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</si>
  <si>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</si>
  <si>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</si>
  <si>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</si>
  <si>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</si>
  <si>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</si>
  <si>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</si>
  <si>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</si>
  <si>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</si>
  <si>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</si>
  <si>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</si>
  <si>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</si>
  <si>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</si>
  <si>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</si>
  <si>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</si>
  <si>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</si>
  <si>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</si>
  <si>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</si>
  <si>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</si>
  <si>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</si>
  <si>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</si>
  <si>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</si>
  <si>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</si>
  <si>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</si>
  <si>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</si>
  <si>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</si>
  <si>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</si>
  <si>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</si>
  <si>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</si>
  <si>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</si>
  <si>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</si>
  <si>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</si>
  <si>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</si>
  <si>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</si>
  <si>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</si>
  <si>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</si>
  <si>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</si>
  <si>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</si>
  <si>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</si>
  <si>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</si>
  <si>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</si>
  <si>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</si>
  <si>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</si>
  <si>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</si>
  <si>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</si>
  <si>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</si>
  <si>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</si>
  <si>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</si>
  <si>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</si>
  <si>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</si>
  <si>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</si>
  <si>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</si>
  <si>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</si>
  <si>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</si>
  <si>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</si>
  <si>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</si>
  <si>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</si>
  <si>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</si>
  <si>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</si>
  <si>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</si>
  <si>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</si>
  <si>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</si>
  <si>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</si>
  <si>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</si>
  <si>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</si>
  <si>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</si>
  <si>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</si>
  <si>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</si>
  <si>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</si>
  <si>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</si>
  <si>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</si>
  <si>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</si>
  <si>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</si>
  <si>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</si>
  <si>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</si>
  <si>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</si>
  <si>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</si>
  <si>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</si>
  <si>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</si>
  <si>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</si>
  <si>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</si>
  <si>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</si>
  <si>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</si>
  <si>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</si>
  <si>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</si>
  <si>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</si>
  <si>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</si>
  <si>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</si>
  <si>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</si>
  <si>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</si>
  <si>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</si>
  <si>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</si>
  <si>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</si>
  <si>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</si>
  <si>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</si>
  <si>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</si>
  <si>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</si>
  <si>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</si>
  <si>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</si>
  <si>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</si>
  <si>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</si>
  <si>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</si>
  <si>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</si>
  <si>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</si>
  <si>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</si>
  <si>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</si>
  <si>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</si>
  <si>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</si>
  <si>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</si>
  <si>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</si>
  <si>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</si>
  <si>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</si>
  <si>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</si>
  <si>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</si>
  <si>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</si>
  <si>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</si>
  <si>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</si>
  <si>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</si>
  <si>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</si>
  <si>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</si>
  <si>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</si>
  <si>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</si>
  <si>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</si>
  <si>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</si>
  <si>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</si>
  <si>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</si>
  <si>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</si>
  <si>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</si>
  <si>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</si>
  <si>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</si>
  <si>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</si>
  <si>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</si>
  <si>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</si>
  <si>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</si>
  <si>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</si>
  <si>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</si>
  <si>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</si>
  <si>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</si>
  <si>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</si>
  <si>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</si>
  <si>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</si>
  <si>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</si>
  <si>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</si>
  <si>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</si>
  <si>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</si>
  <si>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</si>
  <si>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</si>
  <si>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</si>
  <si>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</si>
  <si>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</si>
  <si>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</si>
  <si>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</si>
  <si>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</si>
  <si>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</si>
  <si>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</si>
  <si>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</si>
  <si>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</si>
  <si>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</si>
  <si>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</si>
  <si>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</si>
  <si>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</si>
  <si>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</si>
  <si>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</si>
  <si>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</si>
  <si>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</si>
  <si>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</si>
  <si>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</si>
  <si>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</si>
  <si>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</si>
  <si>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</si>
  <si>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</si>
  <si>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</si>
  <si>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</si>
  <si>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</si>
  <si>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</si>
  <si>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</si>
  <si>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</si>
  <si>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</si>
  <si>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</si>
  <si>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</si>
  <si>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</si>
  <si>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</si>
  <si>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</si>
  <si>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</si>
  <si>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</si>
  <si>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</si>
  <si>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</si>
  <si>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</si>
  <si>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</si>
  <si>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</si>
  <si>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</si>
  <si>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</si>
  <si>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</si>
  <si>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</si>
  <si>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</si>
  <si>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</si>
  <si>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</si>
  <si>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</si>
  <si>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</si>
  <si>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</si>
  <si>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</si>
  <si>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</si>
  <si>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</si>
  <si>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</si>
  <si>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</si>
  <si>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</si>
  <si>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</si>
  <si>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</si>
  <si>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</si>
  <si>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</si>
  <si>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</si>
  <si>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</si>
  <si>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</si>
  <si>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</si>
  <si>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</si>
  <si>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</si>
  <si>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</si>
  <si>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</si>
  <si>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</si>
  <si>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</si>
  <si>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</si>
  <si>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</si>
  <si>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</si>
  <si>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</si>
  <si>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</si>
  <si>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</si>
  <si>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</si>
  <si>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</si>
  <si>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</si>
  <si>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</si>
  <si>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</si>
  <si>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</si>
  <si>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</si>
  <si>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</si>
  <si>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</si>
  <si>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</si>
  <si>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</si>
  <si>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</si>
  <si>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</si>
  <si>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</si>
  <si>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</si>
  <si>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</si>
  <si>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</si>
  <si>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</si>
  <si>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</si>
  <si>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</si>
  <si>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</si>
  <si>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</si>
  <si>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</si>
  <si>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</si>
  <si>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</si>
  <si>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</si>
  <si>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</si>
  <si>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</si>
  <si>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</si>
  <si>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</si>
  <si>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</si>
  <si>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</si>
  <si>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</si>
  <si>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</si>
  <si>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</si>
  <si>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</si>
  <si>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</si>
  <si>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</si>
  <si>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</si>
  <si>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</si>
  <si>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</si>
  <si>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</si>
  <si>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</si>
  <si>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</si>
  <si>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</si>
  <si>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</si>
  <si>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</si>
  <si>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</si>
  <si>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</si>
  <si>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</si>
  <si>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</si>
  <si>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</si>
  <si>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</si>
  <si>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</si>
  <si>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</si>
  <si>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</si>
  <si>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</si>
  <si>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</si>
  <si>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</si>
  <si>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</si>
  <si>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</si>
  <si>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</si>
  <si>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</si>
  <si>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</si>
  <si>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</si>
  <si>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</si>
  <si>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</si>
  <si>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</si>
  <si>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</si>
  <si>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</si>
  <si>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</si>
  <si>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</si>
  <si>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</si>
  <si>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</si>
  <si>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</si>
  <si>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</si>
  <si>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</si>
  <si>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</si>
  <si>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</si>
  <si>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</si>
  <si>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</si>
  <si>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</si>
  <si>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</si>
  <si>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</si>
  <si>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</si>
  <si>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</si>
  <si>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</si>
  <si>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</si>
  <si>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</si>
  <si>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</si>
  <si>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</si>
  <si>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</si>
  <si>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</si>
  <si>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</si>
  <si>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</si>
  <si>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</si>
  <si>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</si>
  <si>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</si>
  <si>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</si>
  <si>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</si>
  <si>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</si>
  <si>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</si>
  <si>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</si>
  <si>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</si>
  <si>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</si>
  <si>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</si>
  <si>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</si>
  <si>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</si>
  <si>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</si>
  <si>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</si>
  <si>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</si>
  <si>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</si>
  <si>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</si>
  <si>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</si>
  <si>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</si>
  <si>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</si>
  <si>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</si>
  <si>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</si>
  <si>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</si>
  <si>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</si>
  <si>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</si>
  <si>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</si>
  <si>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</si>
  <si>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</si>
  <si>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</si>
  <si>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</si>
  <si>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</si>
  <si>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</si>
  <si>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</si>
  <si>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</si>
  <si>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</si>
  <si>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</si>
  <si>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</si>
  <si>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</si>
  <si>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</si>
  <si>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</si>
  <si>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</si>
  <si>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</si>
  <si>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</si>
  <si>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</si>
  <si>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</si>
  <si>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</si>
  <si>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</si>
  <si>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</si>
  <si>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</si>
  <si>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</si>
  <si>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</si>
  <si>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</si>
  <si>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</si>
  <si>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</si>
  <si>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</si>
  <si>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</si>
  <si>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</si>
  <si>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</si>
  <si>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</si>
  <si>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</si>
  <si>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</si>
  <si>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</si>
  <si>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</si>
  <si>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</si>
  <si>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</si>
  <si>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</si>
  <si>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</si>
  <si>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</si>
  <si>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</si>
  <si>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</si>
  <si>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</si>
  <si>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</si>
  <si>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</si>
  <si>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</si>
  <si>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</si>
  <si>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</si>
  <si>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</si>
  <si>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</si>
  <si>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</si>
  <si>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</si>
  <si>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</si>
  <si>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</si>
  <si>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</si>
  <si>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</si>
  <si>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</si>
  <si>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</si>
  <si>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</si>
  <si>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</si>
  <si>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</si>
  <si>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</si>
  <si>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</si>
  <si>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</si>
  <si>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</si>
  <si>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</si>
  <si>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</si>
  <si>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</si>
  <si>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</si>
  <si>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</si>
  <si>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</si>
  <si>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</si>
  <si>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</si>
  <si>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</si>
  <si>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</si>
  <si>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</si>
  <si>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</si>
  <si>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</si>
  <si>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</si>
  <si>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</si>
  <si>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</si>
  <si>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</si>
  <si>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</si>
  <si>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</si>
  <si>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</si>
  <si>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</si>
  <si>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</si>
  <si>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</si>
  <si>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</si>
  <si>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</si>
  <si>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</si>
  <si>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</si>
  <si>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</si>
  <si>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</si>
  <si>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</si>
  <si>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</si>
  <si>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</si>
  <si>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</si>
  <si>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</si>
  <si>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</si>
  <si>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</si>
  <si>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</si>
  <si>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</si>
  <si>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</si>
  <si>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</si>
  <si>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</si>
  <si>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</si>
  <si>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</si>
  <si>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</si>
  <si>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</si>
  <si>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</si>
  <si>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</si>
  <si>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</si>
  <si>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</si>
  <si>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</si>
  <si>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</si>
  <si>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</si>
  <si>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</si>
  <si>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</si>
  <si>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</si>
  <si>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</si>
  <si>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</si>
  <si>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</si>
  <si>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</si>
  <si>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</si>
  <si>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</si>
  <si>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</si>
  <si>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</si>
  <si>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</si>
  <si>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</si>
  <si>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</si>
  <si>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</si>
  <si>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</si>
  <si>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</si>
  <si>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</si>
  <si>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</si>
  <si>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</si>
  <si>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</si>
  <si>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</si>
  <si>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</si>
  <si>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</si>
  <si>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</si>
  <si>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</si>
  <si>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</si>
  <si>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</si>
  <si>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</si>
  <si>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</si>
  <si>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</si>
  <si>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</si>
  <si>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</si>
  <si>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</si>
  <si>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</si>
  <si>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</si>
  <si>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</si>
  <si>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</si>
  <si>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</si>
  <si>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</si>
  <si>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</si>
  <si>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</si>
  <si>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</si>
  <si>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</si>
  <si>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</si>
  <si>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</si>
  <si>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</si>
  <si>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</si>
  <si>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</si>
  <si>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</si>
  <si>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</si>
  <si>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</si>
  <si>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</si>
  <si>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</si>
  <si>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</si>
  <si>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</si>
  <si>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</si>
  <si>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</si>
  <si>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</si>
  <si>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</si>
  <si>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</si>
  <si>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</si>
  <si>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</si>
  <si>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</si>
  <si>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</si>
  <si>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</si>
  <si>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</si>
  <si>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</si>
  <si>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</si>
  <si>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</si>
  <si>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</si>
  <si>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</si>
  <si>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</si>
  <si>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</si>
  <si>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</si>
  <si>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</si>
  <si>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</si>
  <si>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</si>
  <si>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</si>
  <si>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</si>
  <si>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</si>
  <si>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</si>
  <si>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</si>
  <si>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</si>
  <si>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</si>
  <si>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</si>
  <si>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</si>
  <si>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</si>
  <si>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</si>
  <si>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</si>
  <si>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</si>
  <si>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</si>
  <si>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</si>
  <si>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</si>
  <si>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</si>
  <si>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</si>
  <si>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</si>
  <si>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</si>
  <si>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</si>
  <si>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</si>
  <si>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</si>
  <si>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</si>
  <si>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</si>
  <si>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</si>
  <si>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</si>
  <si>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</si>
  <si>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</si>
  <si>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</si>
  <si>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</si>
  <si>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</si>
  <si>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</si>
  <si>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</si>
  <si>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</si>
  <si>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</si>
  <si>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</si>
  <si>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</si>
  <si>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</si>
  <si>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</si>
  <si>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</si>
  <si>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</si>
  <si>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</si>
  <si>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</si>
  <si>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</si>
  <si>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</si>
  <si>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</si>
  <si>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</si>
  <si>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</si>
  <si>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</si>
  <si>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</si>
  <si>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</si>
  <si>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</si>
  <si>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</si>
  <si>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</si>
  <si>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</si>
  <si>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</si>
  <si>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</si>
  <si>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</si>
  <si>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</si>
  <si>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</si>
  <si>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</si>
  <si>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</si>
  <si>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</si>
  <si>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</si>
  <si>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</si>
  <si>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</si>
  <si>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</si>
  <si>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</si>
  <si>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</si>
  <si>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</si>
  <si>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</si>
  <si>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</si>
  <si>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</si>
  <si>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</si>
  <si>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</si>
  <si>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</si>
  <si>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</si>
  <si>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</si>
  <si>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</si>
  <si>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</si>
  <si>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</si>
  <si>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</si>
  <si>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</si>
  <si>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</si>
  <si>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</si>
  <si>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</si>
  <si>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</si>
  <si>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</si>
  <si>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</si>
  <si>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</si>
  <si>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</si>
  <si>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</si>
  <si>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</si>
  <si>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</si>
  <si>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</si>
  <si>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</si>
  <si>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</si>
  <si>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</si>
  <si>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</si>
  <si>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</si>
  <si>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</si>
  <si>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</si>
  <si>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</si>
  <si>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</si>
  <si>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</si>
  <si>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</si>
  <si>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</si>
  <si>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</si>
  <si>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</si>
  <si>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</si>
  <si>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</si>
  <si>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</si>
  <si>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</si>
  <si>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</si>
  <si>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</si>
  <si>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</si>
  <si>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</si>
  <si>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</si>
  <si>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</si>
  <si>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</si>
  <si>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</si>
  <si>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</si>
  <si>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</si>
  <si>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</si>
  <si>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</si>
  <si>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</si>
  <si>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</si>
  <si>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</si>
  <si>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</si>
  <si>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</si>
  <si>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</si>
  <si>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</si>
  <si>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</si>
  <si>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</si>
  <si>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</si>
  <si>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</si>
  <si>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</si>
  <si>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</si>
  <si>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</si>
  <si>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</si>
  <si>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</si>
  <si>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</si>
  <si>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</si>
  <si>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</si>
  <si>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</si>
  <si>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</si>
  <si>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</si>
  <si>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</si>
  <si>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</si>
  <si>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</si>
  <si>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</si>
  <si>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</si>
  <si>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</si>
  <si>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</si>
  <si>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</si>
  <si>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</si>
  <si>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</si>
  <si>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</si>
  <si>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</si>
  <si>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</si>
  <si>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</si>
  <si>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</si>
  <si>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</si>
  <si>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</si>
  <si>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</si>
  <si>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</si>
  <si>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</si>
  <si>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</si>
  <si>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</si>
  <si>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</si>
  <si>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</si>
  <si>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</si>
  <si>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</si>
  <si>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</si>
  <si>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</si>
  <si>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</si>
  <si>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</si>
  <si>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</si>
  <si>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</si>
  <si>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</si>
  <si>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</si>
  <si>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</si>
  <si>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</si>
  <si>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</si>
  <si>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</si>
  <si>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</si>
  <si>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</si>
  <si>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</si>
  <si>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</si>
  <si>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</si>
  <si>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</si>
  <si>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</si>
  <si>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</si>
  <si>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</si>
  <si>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</si>
  <si>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</si>
  <si>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</si>
  <si>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</si>
  <si>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</si>
  <si>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</si>
  <si>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</si>
  <si>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</si>
  <si>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</si>
  <si>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</si>
  <si>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</si>
  <si>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</si>
  <si>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</si>
  <si>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</si>
  <si>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</si>
  <si>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</si>
  <si>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</si>
  <si>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</si>
  <si>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</si>
  <si>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</si>
  <si>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</si>
  <si>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</si>
  <si>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</si>
  <si>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</si>
  <si>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</si>
  <si>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</si>
  <si>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</si>
  <si>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</si>
  <si>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</si>
  <si>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</si>
  <si>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</si>
  <si>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</si>
  <si>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</si>
  <si>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</si>
  <si>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</si>
  <si>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</si>
  <si>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</si>
  <si>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</si>
  <si>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</si>
  <si>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</si>
  <si>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</si>
  <si>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</si>
  <si>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</si>
  <si>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</si>
  <si>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</si>
  <si>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</si>
  <si>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</si>
  <si>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</si>
  <si>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</si>
  <si>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</si>
  <si>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</si>
  <si>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</si>
  <si>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</si>
  <si>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</si>
  <si>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</si>
  <si>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</si>
  <si>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</si>
  <si>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</si>
  <si>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</si>
  <si>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</si>
  <si>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</si>
  <si>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</si>
  <si>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</si>
  <si>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</si>
  <si>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</si>
  <si>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</si>
  <si>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</si>
  <si>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</si>
  <si>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</si>
  <si>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</si>
  <si>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</si>
  <si>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</si>
  <si>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</si>
  <si>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</si>
  <si>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</si>
  <si>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</si>
  <si>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</si>
  <si>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</si>
  <si>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</si>
  <si>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</si>
  <si>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</si>
  <si>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</si>
  <si>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</si>
  <si>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</si>
  <si>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</si>
  <si>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</si>
  <si>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</si>
  <si>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</si>
  <si>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</si>
  <si>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</si>
  <si>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</si>
  <si>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</si>
  <si>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</si>
  <si>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</si>
  <si>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</si>
  <si>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</si>
  <si>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</si>
  <si>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</si>
  <si>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</si>
  <si>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</si>
  <si>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</si>
  <si>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</si>
  <si>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</si>
  <si>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</si>
  <si>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</si>
  <si>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</si>
  <si>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</si>
  <si>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</si>
  <si>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</si>
  <si>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</si>
  <si>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</si>
  <si>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</si>
  <si>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</si>
  <si>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</si>
  <si>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</si>
  <si>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</si>
  <si>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</si>
  <si>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</si>
  <si>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</si>
  <si>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</si>
  <si>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</si>
  <si>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</si>
  <si>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</si>
  <si>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</si>
  <si>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</si>
  <si>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</si>
  <si>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</si>
  <si>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</si>
  <si>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</si>
  <si>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</si>
  <si>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</si>
  <si>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</si>
  <si>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</si>
  <si>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</si>
  <si>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</si>
  <si>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</si>
  <si>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</si>
  <si>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</si>
  <si>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</si>
  <si>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</si>
  <si>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</si>
  <si>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</si>
  <si>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</si>
  <si>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</si>
  <si>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</si>
  <si>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</si>
  <si>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</si>
  <si>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</si>
  <si>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</si>
  <si>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</si>
  <si>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</si>
  <si>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</si>
  <si>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</si>
  <si>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</si>
  <si>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</si>
  <si>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</si>
  <si>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</si>
  <si>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</si>
  <si>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</si>
  <si>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</si>
  <si>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</si>
  <si>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</si>
  <si>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</si>
  <si>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</si>
  <si>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</si>
  <si>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</si>
  <si>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</si>
  <si>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</si>
  <si>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</si>
  <si>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</si>
  <si>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</si>
  <si>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</si>
  <si>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</si>
  <si>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</si>
  <si>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</si>
  <si>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</si>
  <si>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</si>
  <si>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</si>
  <si>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</si>
  <si>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</si>
  <si>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</si>
  <si>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</si>
  <si>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</si>
  <si>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</si>
  <si>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</si>
  <si>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</si>
  <si>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</si>
  <si>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</si>
  <si>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</si>
  <si>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</si>
  <si>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</si>
  <si>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</si>
  <si>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</si>
  <si>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</si>
  <si>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</si>
  <si>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</si>
  <si>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</si>
  <si>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</si>
  <si>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</si>
  <si>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</si>
  <si>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</si>
  <si>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</si>
  <si>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</si>
  <si>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</si>
  <si>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</si>
  <si>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</si>
  <si>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</si>
  <si>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</si>
  <si>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</si>
  <si>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</si>
  <si>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</si>
  <si>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</si>
  <si>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</si>
  <si>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</si>
  <si>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</si>
  <si>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</si>
  <si>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</si>
  <si>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</si>
  <si>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</si>
  <si>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</si>
  <si>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</si>
  <si>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</si>
  <si>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</si>
  <si>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</si>
  <si>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</si>
  <si>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</si>
  <si>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</si>
  <si>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</si>
  <si>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</si>
  <si>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</si>
  <si>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</si>
  <si>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</si>
  <si>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</si>
  <si>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</si>
  <si>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</si>
  <si>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</si>
  <si>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</si>
  <si>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</si>
  <si>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</si>
  <si>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</si>
  <si>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</si>
  <si>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</si>
  <si>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</si>
  <si>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</si>
  <si>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</si>
  <si>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</si>
  <si>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</si>
  <si>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</si>
  <si>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</si>
  <si>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</si>
  <si>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</si>
  <si>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</si>
  <si>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</si>
  <si>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</si>
  <si>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</si>
  <si>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</si>
  <si>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</si>
  <si>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</si>
  <si>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</si>
  <si>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</si>
  <si>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</si>
  <si>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</si>
  <si>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</si>
  <si>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</si>
  <si>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</si>
  <si>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</si>
  <si>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</si>
  <si>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</si>
  <si>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</si>
  <si>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</si>
  <si>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</si>
  <si>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</si>
  <si>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</si>
  <si>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</si>
  <si>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</si>
  <si>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</si>
  <si>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</si>
  <si>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</si>
  <si>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</si>
  <si>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</si>
  <si>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</si>
  <si>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</si>
  <si>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</si>
  <si>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</si>
  <si>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</si>
  <si>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</si>
  <si>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</si>
  <si>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</si>
  <si>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</si>
  <si>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</si>
  <si>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</si>
  <si>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</si>
  <si>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</si>
  <si>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</si>
  <si>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</si>
  <si>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</si>
  <si>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</si>
  <si>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</si>
  <si>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</si>
  <si>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</si>
  <si>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</si>
  <si>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</si>
  <si>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</si>
  <si>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</si>
  <si>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</si>
  <si>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</si>
  <si>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</si>
  <si>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</si>
  <si>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</si>
  <si>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</si>
  <si>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</si>
  <si>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</si>
  <si>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</si>
  <si>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</si>
  <si>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</si>
  <si>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</si>
  <si>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</si>
  <si>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</si>
  <si>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</si>
  <si>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</si>
  <si>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</si>
  <si>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</si>
  <si>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</si>
  <si>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</si>
  <si>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</si>
  <si>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</si>
  <si>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</si>
  <si>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</si>
  <si>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</si>
  <si>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</si>
  <si>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</si>
  <si>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</si>
  <si>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</si>
  <si>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</si>
  <si>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</si>
  <si>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</si>
  <si>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</si>
  <si>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</si>
  <si>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</si>
  <si>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</si>
  <si>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</si>
  <si>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</si>
  <si>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</si>
  <si>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</si>
  <si>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</si>
  <si>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</si>
  <si>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</si>
  <si>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</si>
  <si>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</si>
  <si>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</si>
  <si>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</si>
  <si>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</si>
  <si>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</si>
  <si>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</si>
  <si>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</si>
  <si>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</si>
  <si>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</si>
  <si>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</si>
  <si>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</si>
  <si>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</si>
  <si>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</si>
  <si>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</si>
  <si>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</si>
  <si>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</si>
  <si>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</si>
  <si>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</si>
  <si>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</si>
  <si>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</si>
  <si>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</si>
  <si>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</si>
  <si>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</si>
  <si>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</si>
  <si>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</si>
  <si>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</si>
  <si>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</si>
  <si>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</si>
  <si>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</si>
  <si>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</si>
  <si>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</si>
  <si>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</si>
  <si>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</si>
  <si>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</si>
  <si>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</si>
  <si>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</si>
  <si>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</si>
  <si>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</si>
  <si>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</si>
  <si>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</si>
  <si>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</si>
  <si>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</si>
  <si>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</si>
  <si>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</si>
  <si>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</si>
  <si>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</si>
  <si>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</si>
  <si>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</si>
  <si>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</si>
  <si>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</si>
  <si>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</si>
  <si>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</si>
  <si>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</si>
  <si>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</si>
  <si>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</si>
  <si>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</si>
  <si>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</si>
  <si>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</si>
  <si>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</si>
  <si>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</si>
  <si>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</si>
  <si>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</si>
  <si>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</si>
  <si>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</si>
  <si>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</si>
  <si>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</si>
  <si>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</si>
  <si>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</si>
  <si>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</si>
  <si>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</si>
  <si>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</si>
  <si>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</si>
  <si>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</si>
  <si>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</si>
  <si>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</si>
  <si>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</si>
  <si>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</si>
  <si>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</si>
  <si>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</si>
  <si>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</si>
  <si>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</si>
  <si>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</si>
  <si>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</si>
  <si>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</si>
  <si>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</si>
  <si>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</si>
  <si>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</si>
  <si>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</si>
  <si>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</si>
  <si>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</si>
  <si>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</si>
  <si>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</si>
  <si>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</si>
  <si>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</si>
  <si>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</si>
  <si>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</si>
  <si>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</si>
  <si>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</si>
  <si>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</si>
  <si>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</si>
  <si>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</si>
  <si>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</si>
  <si>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</si>
  <si>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</si>
  <si>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</si>
  <si>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</si>
  <si>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</si>
  <si>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</si>
  <si>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</si>
  <si>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</si>
  <si>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</si>
  <si>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</si>
  <si>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</si>
  <si>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</si>
  <si>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</si>
  <si>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</si>
  <si>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</si>
  <si>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</si>
  <si>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</si>
  <si>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</si>
  <si>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</si>
  <si>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</si>
  <si>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</si>
  <si>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</si>
  <si>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</si>
  <si>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</si>
  <si>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</si>
  <si>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</si>
  <si>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</si>
  <si>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</si>
  <si>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</si>
  <si>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</si>
  <si>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</si>
  <si>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</si>
  <si>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</si>
  <si>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</si>
  <si>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</si>
  <si>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</si>
  <si>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</si>
  <si>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</si>
  <si>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</si>
  <si>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</si>
  <si>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</si>
  <si>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</si>
  <si>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</si>
  <si>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</si>
  <si>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</si>
  <si>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</si>
  <si>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</si>
  <si>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</si>
  <si>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</si>
  <si>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</si>
  <si>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</si>
  <si>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</si>
  <si>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</si>
  <si>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</si>
  <si>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</si>
  <si>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</si>
  <si>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</si>
  <si>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</si>
  <si>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</si>
  <si>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</si>
  <si>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</si>
  <si>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</si>
  <si>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</si>
  <si>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</si>
  <si>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</si>
  <si>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</si>
  <si>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</si>
  <si>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</si>
  <si>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</si>
  <si>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</si>
  <si>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</si>
  <si>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</si>
  <si>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</si>
  <si>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</si>
  <si>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</si>
  <si>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</si>
  <si>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</si>
  <si>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</si>
  <si>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</si>
  <si>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</si>
  <si>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</si>
  <si>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</si>
  <si>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</si>
  <si>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</si>
  <si>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</si>
  <si>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</si>
  <si>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</si>
  <si>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</si>
  <si>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</si>
  <si>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</si>
  <si>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</si>
  <si>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</si>
  <si>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</si>
  <si>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</si>
  <si>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</si>
  <si>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</si>
  <si>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</si>
  <si>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</si>
  <si>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</si>
  <si>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</si>
  <si>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</si>
  <si>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</si>
  <si>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</si>
  <si>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</si>
  <si>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</si>
  <si>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</si>
  <si>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</si>
  <si>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</si>
  <si>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</si>
  <si>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</si>
  <si>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</si>
  <si>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</si>
  <si>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</si>
  <si>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</si>
  <si>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</si>
  <si>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</si>
  <si>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</si>
  <si>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</si>
  <si>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</si>
  <si>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</si>
  <si>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</si>
  <si>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</si>
  <si>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</si>
  <si>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</si>
  <si>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</si>
  <si>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</si>
  <si>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</si>
  <si>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</si>
  <si>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</si>
  <si>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</si>
  <si>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</si>
  <si>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</si>
  <si>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</si>
  <si>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</si>
  <si>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</si>
  <si>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</si>
  <si>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</si>
  <si>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</si>
  <si>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</si>
  <si>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</si>
  <si>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</si>
  <si>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</si>
  <si>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</si>
  <si>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</si>
  <si>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</si>
  <si>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</si>
  <si>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</si>
  <si>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</si>
  <si>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</si>
  <si>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</si>
  <si>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</si>
  <si>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</si>
  <si>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</si>
  <si>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</si>
  <si>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</si>
  <si>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</si>
  <si>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</si>
  <si>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</si>
  <si>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</si>
  <si>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</si>
  <si>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</si>
  <si>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</si>
  <si>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</si>
  <si>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</si>
  <si>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</si>
  <si>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</si>
  <si>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</si>
  <si>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</si>
  <si>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</si>
  <si>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</si>
  <si>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</si>
  <si>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</si>
  <si>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</si>
  <si>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</si>
  <si>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</si>
  <si>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</si>
  <si>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</si>
  <si>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</si>
  <si>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</si>
  <si>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</si>
  <si>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</si>
  <si>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</si>
  <si>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</si>
  <si>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</si>
  <si>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</si>
  <si>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</si>
  <si>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</si>
  <si>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</si>
  <si>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</si>
  <si>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</si>
  <si>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</si>
  <si>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</si>
  <si>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</si>
  <si>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</si>
  <si>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</si>
  <si>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</si>
  <si>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</si>
  <si>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</si>
  <si>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</si>
  <si>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</si>
  <si>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</si>
  <si>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</si>
  <si>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</si>
  <si>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</si>
  <si>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</si>
  <si>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</si>
  <si>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</si>
  <si>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</si>
  <si>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</si>
  <si>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</si>
  <si>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</si>
  <si>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</si>
  <si>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</si>
  <si>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</si>
  <si>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</si>
  <si>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</si>
  <si>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</si>
  <si>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</si>
  <si>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</si>
  <si>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</si>
  <si>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</si>
  <si>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</si>
  <si>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</si>
  <si>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</si>
  <si>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</si>
  <si>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</si>
  <si>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</si>
  <si>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</si>
  <si>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</si>
  <si>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</si>
  <si>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</si>
  <si>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</si>
  <si>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</si>
  <si>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</si>
  <si>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</si>
  <si>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</si>
  <si>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</si>
  <si>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</si>
  <si>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</si>
  <si>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</si>
  <si>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</si>
  <si>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</si>
  <si>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</si>
  <si>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</si>
  <si>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</si>
  <si>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</si>
  <si>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</si>
  <si>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</si>
  <si>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</si>
  <si>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</si>
  <si>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</si>
  <si>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</si>
  <si>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</si>
  <si>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</si>
  <si>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</si>
  <si>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</si>
  <si>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</si>
  <si>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</si>
  <si>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</si>
  <si>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</si>
  <si>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</si>
  <si>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</si>
  <si>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</si>
  <si>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</si>
  <si>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</si>
  <si>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</si>
  <si>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</si>
  <si>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</si>
  <si>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</si>
  <si>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</si>
  <si>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</si>
  <si>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</si>
  <si>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</si>
  <si>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</si>
  <si>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</si>
  <si>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</si>
  <si>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</si>
  <si>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</si>
  <si>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</si>
  <si>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</si>
  <si>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</si>
  <si>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</si>
  <si>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</si>
  <si>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</si>
  <si>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</si>
  <si>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</si>
  <si>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</si>
  <si>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</si>
  <si>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</si>
  <si>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</si>
  <si>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</si>
  <si>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</si>
  <si>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</si>
  <si>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</si>
  <si>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</si>
  <si>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</si>
  <si>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</si>
  <si>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</si>
  <si>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</si>
  <si>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</si>
  <si>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</si>
  <si>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</si>
  <si>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</si>
  <si>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</si>
  <si>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</si>
  <si>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</si>
  <si>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</si>
  <si>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</si>
  <si>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</si>
  <si>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</si>
  <si>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</si>
  <si>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</si>
  <si>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</si>
  <si>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</si>
  <si>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</si>
  <si>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</si>
  <si>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</si>
  <si>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</si>
  <si>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</si>
  <si>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</si>
  <si>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</si>
  <si>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</si>
  <si>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</si>
  <si>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</si>
  <si>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</si>
  <si>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</si>
  <si>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</si>
  <si>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</si>
  <si>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</si>
  <si>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</si>
  <si>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</si>
  <si>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</si>
  <si>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</si>
  <si>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</si>
  <si>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</si>
  <si>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</si>
  <si>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</si>
  <si>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</si>
  <si>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</si>
  <si>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</si>
  <si>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</si>
  <si>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</si>
  <si>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</si>
  <si>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</si>
  <si>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</si>
  <si>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</si>
  <si>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</si>
  <si>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</si>
  <si>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</si>
  <si>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</si>
  <si>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</si>
  <si>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</si>
  <si>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</si>
  <si>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</si>
  <si>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</si>
  <si>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</si>
  <si>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</si>
  <si>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</si>
  <si>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</si>
  <si>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</si>
  <si>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</si>
  <si>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</si>
  <si>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</si>
  <si>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</si>
  <si>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</si>
  <si>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</si>
  <si>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</si>
  <si>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</si>
  <si>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</si>
  <si>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</si>
  <si>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</si>
  <si>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</si>
  <si>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</si>
  <si>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</si>
  <si>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</si>
  <si>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</si>
  <si>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</si>
  <si>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</si>
  <si>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</si>
  <si>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</si>
  <si>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</si>
  <si>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</si>
  <si>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</si>
  <si>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</si>
  <si>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</si>
  <si>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</si>
  <si>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</si>
  <si>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</si>
  <si>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</si>
  <si>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</si>
  <si>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</si>
  <si>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</si>
  <si>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</si>
  <si>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</si>
  <si>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</si>
  <si>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</si>
  <si>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</si>
  <si>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</si>
  <si>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</si>
  <si>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</si>
  <si>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</si>
  <si>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</si>
  <si>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</si>
  <si>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</si>
  <si>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</si>
  <si>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</si>
  <si>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</si>
  <si>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</si>
  <si>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</si>
  <si>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</si>
  <si>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</si>
  <si>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</si>
  <si>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</si>
  <si>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</si>
  <si>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</si>
  <si>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</si>
  <si>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</si>
  <si>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</si>
  <si>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</si>
  <si>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</si>
  <si>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</si>
  <si>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</si>
  <si>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</si>
  <si>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</si>
  <si>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</si>
  <si>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</si>
  <si>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</si>
  <si>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</si>
  <si>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</si>
  <si>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</si>
  <si>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</si>
  <si>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</si>
  <si>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</si>
  <si>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</si>
  <si>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</si>
  <si>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</si>
  <si>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</si>
  <si>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</si>
  <si>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</si>
  <si>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</si>
  <si>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</si>
  <si>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</si>
  <si>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</si>
  <si>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</si>
  <si>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</si>
  <si>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</si>
  <si>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</si>
  <si>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</si>
  <si>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</si>
  <si>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</si>
  <si>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</si>
  <si>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</si>
  <si>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</si>
  <si>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</si>
  <si>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</si>
  <si>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</si>
  <si>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</si>
  <si>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</si>
  <si>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</si>
  <si>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</si>
  <si>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</si>
  <si>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</si>
  <si>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</si>
  <si>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</si>
  <si>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</si>
  <si>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</si>
  <si>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</si>
  <si>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</si>
  <si>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</si>
  <si>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</si>
  <si>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</si>
  <si>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</si>
  <si>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</si>
  <si>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</si>
  <si>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</si>
  <si>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</si>
  <si>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</si>
  <si>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</si>
  <si>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</si>
  <si>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</si>
  <si>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</si>
  <si>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</si>
  <si>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</si>
  <si>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</si>
  <si>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</si>
  <si>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</si>
  <si>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</si>
  <si>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</si>
  <si>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</si>
  <si>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</si>
  <si>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</si>
  <si>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</si>
  <si>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</si>
  <si>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</si>
  <si>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</si>
  <si>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</si>
  <si>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</si>
  <si>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</si>
  <si>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</si>
  <si>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</si>
  <si>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</si>
  <si>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</si>
  <si>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</si>
  <si>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</si>
  <si>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</si>
  <si>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</si>
  <si>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</si>
  <si>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</si>
  <si>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</si>
  <si>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</si>
  <si>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</si>
  <si>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</si>
  <si>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</si>
  <si>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</si>
  <si>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</si>
  <si>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</si>
  <si>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</si>
  <si>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</si>
  <si>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</si>
  <si>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</si>
  <si>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</si>
  <si>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</si>
  <si>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</si>
  <si>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</si>
  <si>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</si>
  <si>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</si>
  <si>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</si>
  <si>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</si>
  <si>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</si>
  <si>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</si>
  <si>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</si>
  <si>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</si>
  <si>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</si>
  <si>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</si>
  <si>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</si>
  <si>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</si>
  <si>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</si>
  <si>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</si>
  <si>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</si>
  <si>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</si>
  <si>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</si>
  <si>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</si>
  <si>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</si>
  <si>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</si>
  <si>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</si>
  <si>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</si>
  <si>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</si>
  <si>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</si>
  <si>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</si>
  <si>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</si>
  <si>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</si>
  <si>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</si>
  <si>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</si>
  <si>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</si>
  <si>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</si>
  <si>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</si>
  <si>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</si>
  <si>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</si>
  <si>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</si>
  <si>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</si>
  <si>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</si>
  <si>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</si>
  <si>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</si>
  <si>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</si>
  <si>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</si>
  <si>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</si>
  <si>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</si>
  <si>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</si>
  <si>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</si>
  <si>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</si>
  <si>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</si>
  <si>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</si>
  <si>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</si>
  <si>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</si>
  <si>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</si>
  <si>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</si>
  <si>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</si>
  <si>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</si>
  <si>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</si>
  <si>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</si>
  <si>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</si>
  <si>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</si>
  <si>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</si>
  <si>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</si>
  <si>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</si>
  <si>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</si>
  <si>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</si>
  <si>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</si>
  <si>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</si>
  <si>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</si>
  <si>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</si>
  <si>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</si>
  <si>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</si>
  <si>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</si>
  <si>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</si>
  <si>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</si>
  <si>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</si>
  <si>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</si>
  <si>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</si>
  <si>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</si>
  <si>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</si>
  <si>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</si>
  <si>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</si>
  <si>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</si>
  <si>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</si>
  <si>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</si>
  <si>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</si>
  <si>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</si>
  <si>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</si>
  <si>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</si>
  <si>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</si>
  <si>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</si>
  <si>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</si>
  <si>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</si>
  <si>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</si>
  <si>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</si>
  <si>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</si>
  <si>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</si>
  <si>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</si>
  <si>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</si>
  <si>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</si>
  <si>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</si>
  <si>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</si>
  <si>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</si>
  <si>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</si>
  <si>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</si>
  <si>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</si>
  <si>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</si>
  <si>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</si>
  <si>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</si>
  <si>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</si>
  <si>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</si>
  <si>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</si>
  <si>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</si>
  <si>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</si>
  <si>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</si>
  <si>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</si>
  <si>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</si>
  <si>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</si>
  <si>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</si>
  <si>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</si>
  <si>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</si>
  <si>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</si>
  <si>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</si>
  <si>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</si>
  <si>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</si>
  <si>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</si>
  <si>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</si>
  <si>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</si>
  <si>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</si>
  <si>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</si>
  <si>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</si>
  <si>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</si>
  <si>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</si>
  <si>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</si>
  <si>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</si>
  <si>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</si>
  <si>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</si>
  <si>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</si>
  <si>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</si>
  <si>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</si>
  <si>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</si>
  <si>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</si>
  <si>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</si>
  <si>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</si>
  <si>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</si>
  <si>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</si>
  <si>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</si>
  <si>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</si>
  <si>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</si>
  <si>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</si>
  <si>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</si>
  <si>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</si>
  <si>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</si>
  <si>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</si>
  <si>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</si>
  <si>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</si>
  <si>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</si>
  <si>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</si>
  <si>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</si>
  <si>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</si>
  <si>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</si>
  <si>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</si>
  <si>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</si>
  <si>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</si>
  <si>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</si>
  <si>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</si>
  <si>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</si>
  <si>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</si>
  <si>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</si>
  <si>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</si>
  <si>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</si>
  <si>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</si>
  <si>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</si>
  <si>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</si>
  <si>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</si>
  <si>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</si>
  <si>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</si>
  <si>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</si>
  <si>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</si>
  <si>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</si>
  <si>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</si>
  <si>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</si>
  <si>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</si>
  <si>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</si>
  <si>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</si>
  <si>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</si>
  <si>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</si>
  <si>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</si>
  <si>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</si>
  <si>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</si>
  <si>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</si>
  <si>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</si>
  <si>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</si>
  <si>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</si>
  <si>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</si>
  <si>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</si>
  <si>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</si>
  <si>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</si>
  <si>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</si>
  <si>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</si>
  <si>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</si>
  <si>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</si>
  <si>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</si>
  <si>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</si>
  <si>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</si>
  <si>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</si>
  <si>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</si>
  <si>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</si>
  <si>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</si>
  <si>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</si>
  <si>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</si>
  <si>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</si>
  <si>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</si>
  <si>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</si>
  <si>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</si>
  <si>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</si>
  <si>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</si>
  <si>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</si>
  <si>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</si>
  <si>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</si>
  <si>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</si>
  <si>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</si>
  <si>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</si>
  <si>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</si>
  <si>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</si>
  <si>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</si>
  <si>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</si>
  <si>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</si>
  <si>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</si>
  <si>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</si>
  <si>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</si>
  <si>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</si>
  <si>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</si>
  <si>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</si>
  <si>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</si>
  <si>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</si>
  <si>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</si>
  <si>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</si>
  <si>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</si>
  <si>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</si>
  <si>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</si>
  <si>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</si>
  <si>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</si>
  <si>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</si>
  <si>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</si>
  <si>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</si>
  <si>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</si>
  <si>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</si>
  <si>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</si>
  <si>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</si>
  <si>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</si>
  <si>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</si>
  <si>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</si>
  <si>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</si>
  <si>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</si>
  <si>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</si>
  <si>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</si>
  <si>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</si>
  <si>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</si>
  <si>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</si>
  <si>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</si>
  <si>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</si>
  <si>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</si>
  <si>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</si>
  <si>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</si>
  <si>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</si>
  <si>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</si>
  <si>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</si>
  <si>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</si>
  <si>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</si>
  <si>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</si>
  <si>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</si>
  <si>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</si>
  <si>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</si>
  <si>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</si>
  <si>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</si>
  <si>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</si>
  <si>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</si>
  <si>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</si>
  <si>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</si>
  <si>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</si>
  <si>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</si>
  <si>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</si>
  <si>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</si>
  <si>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</si>
  <si>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</si>
  <si>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</si>
  <si>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</si>
  <si>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</si>
  <si>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</si>
  <si>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</si>
  <si>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</si>
  <si>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</si>
  <si>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</si>
  <si>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</si>
  <si>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</si>
  <si>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</si>
  <si>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</si>
  <si>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</si>
  <si>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</si>
  <si>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</si>
  <si>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</si>
  <si>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</si>
  <si>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</si>
  <si>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</si>
  <si>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</si>
  <si>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</si>
  <si>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</si>
  <si>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</si>
  <si>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</si>
  <si>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</si>
  <si>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</si>
  <si>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</si>
  <si>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</si>
  <si>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</si>
  <si>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</si>
  <si>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</si>
  <si>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</si>
  <si>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</si>
  <si>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</si>
  <si>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</si>
  <si>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</si>
  <si>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</si>
  <si>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</si>
  <si>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</si>
  <si>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</si>
  <si>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</si>
  <si>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</si>
  <si>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</si>
  <si>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</si>
  <si>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</si>
  <si>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</si>
  <si>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</si>
  <si>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</si>
  <si>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</si>
  <si>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</si>
  <si>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</si>
  <si>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</si>
  <si>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</si>
  <si>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</si>
  <si>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</si>
  <si>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</si>
  <si>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</si>
  <si>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</si>
  <si>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</si>
  <si>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</si>
  <si>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</si>
  <si>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</si>
  <si>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</si>
  <si>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</si>
  <si>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</si>
  <si>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</si>
  <si>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</si>
  <si>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</si>
  <si>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</si>
  <si>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</si>
  <si>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</si>
  <si>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</si>
  <si>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</si>
  <si>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</si>
  <si>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</si>
  <si>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</si>
  <si>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</si>
  <si>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</si>
  <si>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</si>
  <si>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</si>
  <si>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</si>
  <si>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</si>
  <si>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</si>
  <si>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</si>
  <si>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</si>
  <si>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</si>
  <si>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</si>
  <si>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</si>
  <si>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</si>
  <si>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</si>
  <si>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</si>
  <si>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</si>
  <si>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</si>
  <si>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</si>
  <si>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</si>
  <si>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</si>
  <si>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</si>
  <si>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</si>
  <si>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</si>
  <si>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</si>
  <si>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</si>
  <si>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</si>
  <si>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</si>
  <si>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</si>
  <si>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</si>
  <si>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</si>
  <si>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</si>
  <si>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</si>
  <si>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</si>
  <si>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</si>
  <si>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</si>
  <si>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</si>
  <si>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</si>
  <si>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</si>
  <si>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</si>
  <si>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</si>
  <si>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</si>
  <si>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</si>
  <si>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</si>
  <si>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</si>
  <si>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</si>
  <si>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</si>
  <si>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</si>
  <si>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</si>
  <si>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</si>
  <si>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</si>
  <si>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</si>
  <si>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</si>
  <si>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</si>
  <si>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</si>
  <si>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</si>
  <si>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</si>
  <si>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</si>
  <si>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</si>
  <si>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</si>
  <si>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</si>
  <si>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</si>
  <si>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</si>
  <si>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</si>
  <si>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</si>
  <si>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</si>
  <si>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</si>
  <si>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</si>
  <si>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</si>
  <si>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</si>
  <si>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</si>
  <si>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</si>
  <si>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</si>
  <si>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</si>
  <si>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</si>
  <si>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</si>
  <si>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</si>
  <si>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</si>
  <si>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</si>
  <si>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</si>
  <si>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</si>
  <si>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</si>
  <si>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</si>
  <si>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</si>
  <si>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</si>
  <si>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</si>
  <si>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</si>
  <si>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</si>
  <si>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</si>
  <si>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</si>
  <si>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</si>
  <si>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</si>
  <si>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</si>
  <si>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</si>
  <si>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</si>
  <si>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</si>
  <si>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</si>
  <si>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</si>
  <si>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</si>
  <si>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</si>
  <si>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</si>
  <si>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</si>
  <si>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</si>
  <si>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</si>
  <si>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</si>
  <si>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</si>
  <si>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</si>
  <si>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</si>
  <si>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</si>
  <si>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</si>
  <si>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</si>
  <si>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</si>
  <si>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</si>
  <si>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</si>
  <si>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</si>
  <si>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</si>
  <si>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</si>
  <si>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</si>
  <si>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</si>
  <si>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</si>
  <si>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</si>
  <si>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</si>
  <si>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</si>
  <si>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</si>
  <si>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</si>
  <si>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</si>
  <si>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</si>
  <si>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</si>
  <si>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</si>
  <si>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</si>
  <si>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</si>
  <si>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</si>
  <si>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</si>
  <si>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</si>
  <si>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</si>
  <si>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</si>
  <si>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</si>
  <si>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</si>
  <si>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</si>
  <si>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</si>
  <si>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</si>
  <si>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</si>
  <si>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</si>
  <si>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</si>
  <si>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</si>
  <si>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</si>
  <si>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</si>
  <si>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</si>
  <si>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</si>
  <si>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</si>
  <si>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</si>
  <si>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</si>
  <si>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</si>
  <si>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</si>
  <si>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</si>
  <si>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</si>
  <si>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</si>
  <si>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</si>
  <si>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</si>
  <si>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</si>
  <si>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</si>
  <si>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</si>
  <si>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</si>
  <si>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</si>
  <si>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</si>
  <si>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</si>
  <si>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</si>
  <si>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</si>
  <si>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</si>
  <si>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</si>
  <si>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</si>
  <si>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</si>
  <si>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</si>
  <si>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</si>
  <si>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</si>
  <si>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</si>
  <si>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</si>
  <si>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</si>
  <si>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</si>
  <si>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</si>
  <si>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</si>
  <si>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</si>
  <si>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</si>
  <si>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</si>
  <si>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</si>
  <si>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</si>
  <si>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</si>
  <si>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</si>
  <si>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</si>
  <si>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</si>
  <si>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</si>
  <si>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</si>
  <si>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</si>
  <si>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</si>
  <si>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</si>
  <si>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</si>
  <si>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</si>
  <si>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</si>
  <si>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</si>
  <si>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</si>
  <si>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</si>
  <si>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</si>
  <si>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</si>
  <si>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</si>
  <si>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</si>
  <si>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</si>
  <si>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</si>
  <si>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</si>
  <si>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</si>
  <si>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</si>
  <si>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</si>
  <si>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</si>
  <si>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</si>
  <si>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</si>
  <si>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</si>
  <si>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</si>
  <si>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</si>
  <si>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</si>
  <si>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</si>
  <si>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</si>
  <si>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</si>
  <si>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</si>
  <si>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</si>
  <si>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</si>
  <si>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</si>
  <si>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</si>
  <si>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</si>
  <si>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</si>
  <si>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</si>
  <si>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</si>
  <si>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</si>
  <si>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</si>
  <si>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</si>
  <si>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</si>
  <si>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</si>
  <si>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</si>
  <si>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</si>
  <si>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</si>
  <si>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</si>
  <si>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</si>
  <si>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</si>
  <si>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</si>
  <si>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</si>
  <si>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</si>
  <si>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</si>
  <si>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</si>
  <si>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</si>
  <si>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</si>
  <si>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</si>
  <si>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</si>
  <si>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</si>
  <si>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</si>
  <si>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</si>
  <si>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</si>
  <si>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</si>
  <si>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</si>
  <si>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</si>
  <si>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</si>
  <si>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</si>
  <si>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</si>
  <si>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</si>
  <si>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</si>
  <si>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</si>
  <si>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</si>
  <si>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</si>
  <si>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</si>
  <si>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</si>
  <si>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</si>
  <si>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</si>
  <si>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</si>
  <si>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</si>
  <si>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</si>
  <si>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</si>
  <si>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</si>
  <si>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</si>
  <si>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</si>
  <si>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</si>
  <si>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</si>
  <si>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</si>
  <si>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</si>
  <si>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</si>
  <si>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</si>
  <si>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</si>
  <si>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</si>
  <si>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</si>
  <si>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</si>
  <si>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</si>
  <si>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</si>
  <si>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</si>
  <si>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</si>
  <si>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</si>
  <si>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</si>
  <si>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</si>
  <si>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</si>
  <si>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</si>
  <si>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</si>
  <si>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</si>
  <si>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</si>
  <si>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</si>
  <si>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</si>
  <si>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</si>
  <si>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</si>
  <si>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</si>
  <si>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</si>
  <si>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</si>
  <si>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</si>
  <si>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</si>
  <si>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</si>
  <si>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</si>
  <si>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</si>
  <si>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</si>
  <si>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</si>
  <si>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</si>
  <si>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</si>
  <si>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</si>
  <si>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</si>
  <si>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</si>
  <si>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</si>
  <si>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</si>
  <si>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</si>
  <si>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</si>
  <si>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</si>
  <si>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</si>
  <si>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</si>
  <si>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</si>
  <si>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</si>
  <si>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</si>
  <si>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</si>
  <si>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</si>
  <si>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</si>
  <si>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</si>
  <si>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</si>
  <si>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</si>
  <si>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</si>
  <si>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</si>
  <si>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</si>
  <si>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</si>
  <si>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</si>
  <si>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</si>
  <si>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</si>
  <si>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</si>
  <si>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</si>
  <si>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</si>
  <si>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</si>
  <si>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</si>
  <si>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</si>
  <si>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</si>
  <si>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</si>
  <si>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</si>
  <si>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</si>
  <si>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</si>
  <si>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</si>
  <si>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</si>
  <si>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</si>
  <si>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</si>
  <si>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</si>
  <si>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</si>
  <si>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</si>
  <si>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</si>
  <si>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</si>
  <si>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</si>
  <si>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</si>
  <si>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</si>
  <si>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</si>
  <si>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</si>
  <si>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</si>
  <si>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</si>
  <si>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</si>
  <si>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</si>
  <si>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</si>
  <si>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</si>
  <si>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</si>
  <si>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</si>
  <si>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</si>
  <si>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</si>
  <si>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</si>
  <si>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</si>
  <si>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</si>
  <si>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</si>
  <si>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</si>
  <si>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</si>
  <si>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</si>
  <si>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</si>
  <si>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</si>
  <si>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</si>
  <si>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</si>
  <si>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</si>
  <si>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</si>
  <si>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</si>
  <si>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</si>
  <si>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</si>
  <si>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</si>
  <si>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</si>
  <si>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</si>
  <si>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</si>
  <si>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</si>
  <si>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</si>
  <si>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</si>
  <si>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</si>
  <si>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</si>
  <si>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</si>
  <si>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</si>
  <si>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</si>
  <si>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</si>
  <si>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</si>
  <si>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</si>
  <si>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</si>
  <si>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</si>
  <si>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</si>
  <si>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</si>
  <si>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</si>
  <si>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</si>
  <si>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</si>
  <si>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</si>
  <si>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</si>
  <si>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</si>
  <si>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</si>
  <si>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</si>
  <si>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</si>
  <si>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</si>
  <si>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</si>
  <si>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</si>
  <si>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</si>
  <si>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</si>
  <si>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</si>
  <si>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</si>
  <si>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</si>
  <si>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</si>
  <si>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</si>
  <si>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</si>
  <si>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</si>
  <si>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</si>
  <si>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</si>
  <si>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</si>
  <si>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</si>
  <si>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</si>
  <si>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</si>
  <si>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</si>
  <si>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</si>
  <si>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</si>
  <si>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</si>
  <si>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</si>
  <si>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</si>
  <si>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</si>
  <si>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</si>
  <si>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</si>
  <si>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</si>
  <si>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</si>
  <si>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</si>
  <si>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</si>
  <si>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</si>
  <si>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</si>
  <si>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</si>
  <si>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</si>
  <si>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</si>
  <si>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</si>
  <si>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</si>
  <si>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</si>
  <si>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</si>
  <si>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</si>
  <si>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</si>
  <si>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</si>
  <si>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</si>
  <si>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</si>
  <si>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</si>
  <si>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</si>
  <si>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</si>
  <si>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</si>
  <si>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</si>
  <si>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</si>
  <si>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</si>
  <si>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</si>
  <si>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</si>
  <si>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</si>
  <si>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</si>
  <si>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</si>
  <si>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</si>
  <si>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</si>
  <si>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</si>
  <si>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</si>
  <si>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</si>
  <si>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</si>
  <si>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</si>
  <si>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</si>
  <si>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</si>
  <si>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</si>
  <si>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</si>
  <si>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</si>
  <si>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</si>
  <si>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</si>
  <si>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</si>
  <si>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</si>
  <si>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</si>
  <si>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</si>
  <si>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</si>
  <si>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</si>
  <si>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</si>
  <si>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</si>
  <si>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</si>
  <si>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</si>
  <si>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</si>
  <si>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</si>
  <si>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</si>
  <si>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</si>
  <si>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</si>
  <si>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</si>
  <si>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</si>
  <si>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</si>
  <si>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</si>
  <si>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</si>
  <si>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</si>
  <si>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</si>
  <si>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</si>
  <si>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</si>
  <si>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</si>
  <si>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</si>
  <si>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</si>
  <si>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</si>
  <si>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</si>
  <si>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</si>
  <si>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</si>
  <si>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</si>
  <si>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</si>
  <si>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</si>
  <si>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</si>
  <si>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</si>
  <si>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</si>
  <si>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</si>
  <si>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</si>
  <si>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</si>
  <si>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</si>
  <si>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</si>
  <si>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</si>
  <si>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</si>
  <si>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</si>
  <si>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</si>
  <si>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</si>
  <si>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</si>
  <si>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</si>
  <si>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</si>
  <si>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</si>
  <si>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</si>
  <si>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</si>
  <si>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</si>
  <si>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</si>
  <si>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</si>
  <si>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</si>
  <si>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</si>
  <si>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</si>
  <si>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</si>
  <si>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</si>
  <si>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</si>
  <si>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</si>
  <si>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</si>
  <si>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</si>
  <si>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</si>
  <si>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</si>
  <si>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</si>
  <si>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</si>
  <si>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</si>
  <si>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</si>
  <si>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</si>
  <si>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</si>
  <si>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</si>
  <si>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</si>
  <si>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</si>
  <si>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</si>
  <si>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</si>
  <si>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</si>
  <si>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</si>
  <si>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</si>
  <si>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</si>
  <si>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</si>
  <si>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</si>
  <si>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</si>
  <si>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</si>
  <si>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</si>
  <si>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</si>
  <si>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</si>
  <si>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</si>
  <si>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</si>
  <si>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</si>
  <si>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</si>
  <si>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</si>
  <si>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</si>
  <si>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</si>
  <si>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</si>
  <si>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</si>
  <si>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</si>
  <si>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</si>
  <si>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</si>
  <si>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</si>
  <si>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</si>
  <si>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</si>
  <si>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</si>
  <si>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</si>
  <si>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</si>
  <si>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</si>
  <si>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</si>
  <si>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</si>
  <si>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</si>
  <si>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</si>
  <si>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</si>
  <si>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</si>
  <si>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</si>
  <si>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</si>
  <si>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</si>
  <si>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</si>
  <si>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</si>
  <si>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</si>
  <si>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</si>
  <si>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</si>
  <si>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</si>
  <si>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</si>
  <si>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</si>
  <si>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</si>
  <si>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</si>
  <si>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</si>
  <si>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</si>
  <si>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</si>
  <si>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</si>
  <si>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</si>
  <si>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</si>
  <si>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</si>
  <si>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</si>
  <si>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</si>
  <si>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</si>
  <si>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</si>
  <si>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</si>
  <si>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</si>
  <si>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</si>
  <si>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</si>
  <si>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</si>
  <si>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</si>
  <si>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</si>
  <si>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</si>
  <si>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</si>
  <si>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</si>
  <si>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</si>
  <si>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</si>
  <si>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</si>
  <si>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</si>
  <si>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</si>
  <si>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</si>
  <si>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</si>
  <si>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</si>
  <si>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</si>
  <si>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</si>
  <si>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</si>
  <si>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</si>
  <si>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</si>
  <si>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</si>
  <si>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</si>
  <si>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</si>
  <si>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</si>
  <si>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</si>
  <si>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</si>
  <si>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</si>
  <si>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</si>
  <si>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</si>
  <si>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</si>
  <si>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</si>
  <si>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</si>
  <si>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</si>
  <si>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</si>
  <si>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</si>
  <si>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</si>
  <si>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</si>
  <si>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</si>
  <si>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</si>
  <si>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</si>
  <si>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</si>
  <si>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</si>
  <si>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</si>
  <si>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</si>
  <si>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</si>
  <si>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</si>
  <si>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</si>
  <si>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</si>
  <si>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</si>
  <si>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</si>
  <si>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</si>
  <si>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</si>
  <si>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</si>
  <si>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</si>
  <si>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</si>
  <si>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</si>
  <si>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</si>
  <si>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</si>
  <si>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</si>
  <si>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</si>
  <si>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</si>
  <si>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</si>
  <si>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</si>
  <si>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</si>
  <si>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</si>
  <si>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</si>
  <si>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</si>
  <si>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</si>
  <si>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</si>
  <si>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</si>
  <si>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</si>
  <si>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</si>
  <si>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</si>
  <si>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</si>
  <si>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</si>
  <si>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</si>
  <si>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</si>
  <si>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</si>
  <si>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</si>
  <si>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</si>
  <si>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</si>
  <si>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</si>
  <si>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</si>
  <si>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</si>
  <si>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</si>
  <si>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</si>
  <si>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</si>
  <si>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</si>
  <si>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</si>
  <si>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</si>
  <si>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</si>
  <si>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</si>
  <si>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</si>
  <si>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</si>
  <si>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</si>
  <si>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</si>
  <si>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</si>
  <si>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</si>
  <si>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</si>
  <si>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</si>
  <si>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</si>
  <si>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</si>
  <si>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</si>
  <si>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</si>
  <si>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</si>
  <si>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</si>
  <si>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</si>
  <si>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</si>
  <si>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</si>
  <si>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</si>
  <si>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</si>
  <si>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</si>
  <si>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</si>
  <si>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</si>
  <si>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</si>
  <si>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</si>
  <si>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</si>
  <si>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</si>
  <si>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</si>
  <si>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</si>
  <si>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</si>
  <si>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</si>
  <si>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</si>
  <si>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</si>
  <si>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</si>
  <si>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</si>
  <si>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</si>
  <si>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</si>
  <si>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</si>
  <si>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</si>
  <si>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</si>
  <si>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</si>
  <si>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</si>
  <si>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</si>
  <si>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</si>
  <si>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</si>
  <si>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</si>
  <si>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</si>
  <si>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</si>
  <si>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</si>
  <si>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</si>
  <si>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</si>
  <si>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</si>
  <si>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</si>
  <si>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</si>
  <si>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</si>
  <si>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</si>
  <si>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</si>
  <si>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</si>
  <si>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</si>
  <si>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</si>
  <si>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</si>
  <si>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</si>
  <si>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</si>
  <si>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</si>
  <si>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</si>
  <si>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</si>
  <si>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</si>
  <si>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</si>
  <si>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</si>
  <si>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</si>
  <si>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</si>
  <si>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</si>
  <si>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</si>
  <si>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</si>
  <si>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</si>
  <si>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</si>
  <si>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</si>
  <si>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</si>
  <si>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</si>
  <si>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</si>
  <si>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</si>
  <si>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</si>
  <si>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</si>
  <si>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</si>
  <si>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</si>
  <si>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</si>
  <si>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</si>
  <si>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</si>
  <si>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</si>
  <si>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</si>
  <si>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</si>
  <si>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</si>
  <si>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</si>
  <si>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</si>
  <si>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</si>
  <si>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</si>
  <si>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</si>
  <si>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</si>
  <si>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</si>
  <si>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</si>
  <si>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</si>
  <si>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</si>
  <si>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</si>
  <si>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</si>
  <si>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</si>
  <si>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</si>
  <si>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</si>
  <si>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</si>
  <si>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</si>
  <si>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</si>
  <si>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</si>
  <si>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</si>
  <si>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</si>
  <si>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</si>
  <si>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</si>
  <si>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</si>
  <si>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</si>
  <si>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</si>
  <si>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</si>
  <si>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</si>
  <si>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</si>
  <si>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</si>
  <si>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</si>
  <si>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</si>
  <si>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</si>
  <si>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</si>
  <si>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</si>
  <si>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</si>
  <si>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</si>
  <si>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</si>
  <si>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</si>
  <si>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</si>
  <si>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</si>
  <si>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</si>
  <si>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</si>
  <si>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</si>
  <si>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</si>
  <si>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</si>
  <si>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</si>
  <si>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</si>
  <si>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</si>
  <si>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</si>
  <si>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</si>
  <si>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</si>
  <si>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</si>
  <si>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</si>
  <si>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</si>
  <si>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</si>
  <si>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</si>
  <si>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</si>
  <si>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</si>
  <si>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</si>
  <si>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</si>
  <si>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</si>
  <si>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</si>
  <si>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</si>
  <si>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</si>
  <si>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</si>
  <si>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</si>
  <si>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</si>
  <si>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</si>
  <si>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</si>
  <si>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</si>
  <si>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</si>
  <si>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</si>
  <si>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</si>
  <si>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</si>
  <si>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</si>
  <si>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</si>
  <si>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</si>
  <si>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</si>
  <si>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</si>
  <si>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</si>
  <si>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</si>
  <si>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</si>
  <si>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</si>
  <si>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</si>
  <si>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</si>
  <si>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</si>
  <si>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</si>
  <si>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</si>
  <si>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</si>
  <si>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</si>
  <si>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</si>
  <si>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</si>
  <si>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</si>
  <si>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</si>
  <si>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</si>
  <si>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</si>
  <si>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</si>
  <si>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</si>
  <si>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</si>
  <si>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</si>
  <si>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</si>
  <si>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</si>
  <si>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</si>
  <si>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</si>
  <si>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</si>
  <si>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</si>
  <si>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</si>
  <si>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</si>
  <si>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</si>
  <si>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</si>
  <si>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</si>
  <si>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</si>
  <si>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</si>
  <si>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</si>
  <si>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</si>
  <si>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</si>
  <si>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</si>
  <si>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</si>
  <si>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</si>
  <si>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</si>
  <si>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</si>
  <si>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</si>
  <si>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</si>
  <si>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</si>
  <si>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</si>
  <si>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</si>
  <si>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</si>
  <si>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</si>
  <si>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</si>
  <si>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</si>
  <si>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</si>
  <si>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</si>
  <si>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</si>
  <si>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</si>
  <si>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</si>
  <si>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</si>
  <si>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</si>
  <si>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</si>
  <si>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</si>
  <si>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</si>
  <si>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</si>
  <si>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</si>
  <si>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</si>
  <si>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</si>
  <si>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</si>
  <si>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</si>
  <si>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</si>
  <si>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</si>
  <si>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</si>
  <si>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</si>
  <si>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</si>
  <si>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</si>
  <si>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</si>
  <si>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</si>
  <si>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</si>
  <si>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</si>
  <si>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</si>
  <si>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</si>
  <si>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</si>
  <si>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</si>
  <si>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</si>
  <si>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</si>
  <si>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</si>
  <si>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</si>
  <si>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</si>
  <si>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</si>
  <si>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</si>
  <si>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</si>
  <si>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</si>
  <si>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</si>
  <si>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</si>
  <si>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</si>
  <si>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</si>
  <si>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</si>
  <si>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</si>
  <si>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</si>
  <si>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</si>
  <si>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</si>
  <si>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</si>
  <si>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</si>
  <si>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</si>
  <si>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</si>
  <si>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</si>
  <si>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</si>
  <si>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</si>
  <si>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</si>
  <si>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</si>
  <si>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</si>
  <si>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</si>
  <si>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</si>
  <si>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</si>
  <si>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</si>
  <si>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</si>
  <si>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</si>
  <si>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</si>
  <si>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</si>
  <si>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</si>
  <si>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</si>
  <si>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</si>
  <si>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</si>
  <si>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</si>
  <si>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</si>
  <si>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</si>
  <si>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</si>
  <si>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</si>
  <si>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</si>
  <si>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</si>
  <si>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</si>
  <si>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</si>
  <si>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</si>
  <si>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</si>
  <si>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</si>
  <si>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</si>
  <si>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</si>
  <si>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</si>
  <si>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</si>
  <si>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</si>
  <si>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</si>
  <si>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</si>
  <si>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</si>
  <si>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</si>
  <si>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</si>
  <si>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</si>
  <si>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</si>
  <si>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</si>
  <si>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</si>
  <si>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</si>
  <si>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</si>
  <si>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</si>
  <si>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</si>
  <si>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</si>
  <si>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</si>
  <si>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</si>
  <si>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</si>
  <si>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</si>
  <si>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</si>
  <si>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</si>
  <si>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</si>
  <si>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</si>
  <si>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</si>
  <si>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</si>
  <si>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</si>
  <si>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</si>
  <si>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</si>
  <si>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</si>
  <si>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</si>
  <si>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</si>
  <si>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</si>
  <si>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</si>
  <si>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</si>
  <si>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</si>
  <si>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</si>
  <si>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</si>
  <si>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</si>
  <si>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</si>
  <si>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</si>
  <si>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</si>
  <si>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</si>
  <si>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</si>
  <si>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</si>
  <si>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</si>
  <si>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</si>
  <si>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</si>
  <si>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</si>
  <si>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</si>
  <si>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</si>
  <si>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</si>
  <si>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</si>
  <si>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</si>
  <si>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</si>
  <si>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</si>
  <si>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</si>
  <si>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</si>
  <si>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</si>
  <si>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</si>
  <si>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</si>
  <si>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</si>
  <si>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</si>
  <si>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</si>
  <si>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</si>
  <si>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</si>
  <si>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</si>
  <si>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</si>
  <si>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</si>
  <si>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</si>
  <si>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</si>
  <si>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</si>
  <si>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</si>
  <si>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</si>
  <si>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</si>
  <si>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</si>
  <si>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</si>
  <si>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</si>
  <si>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</si>
  <si>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</si>
  <si>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</si>
  <si>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</si>
  <si>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</si>
  <si>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</si>
  <si>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</si>
  <si>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</si>
  <si>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</si>
  <si>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</si>
  <si>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</si>
  <si>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</si>
  <si>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</si>
  <si>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</si>
  <si>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</si>
  <si>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</si>
  <si>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</si>
  <si>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</si>
  <si>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</si>
  <si>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</si>
  <si>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</si>
  <si>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</si>
  <si>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</si>
  <si>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</si>
  <si>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</si>
  <si>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</si>
  <si>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</si>
  <si>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</si>
  <si>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</si>
  <si>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</si>
  <si>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</si>
  <si>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</si>
  <si>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</si>
  <si>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</si>
  <si>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</si>
  <si>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</si>
  <si>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</si>
  <si>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</si>
  <si>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</si>
  <si>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</si>
  <si>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</si>
  <si>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</si>
  <si>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</si>
  <si>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</si>
  <si>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</si>
  <si>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</si>
  <si>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</si>
  <si>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</si>
  <si>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</si>
  <si>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</si>
  <si>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</si>
  <si>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</si>
  <si>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</si>
  <si>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</si>
  <si>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</si>
  <si>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</si>
  <si>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</si>
  <si>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</si>
  <si>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</si>
  <si>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</si>
  <si>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</si>
  <si>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</si>
  <si>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</si>
  <si>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</si>
  <si>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</si>
  <si>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</si>
  <si>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</si>
  <si>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</si>
  <si>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</si>
  <si>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</si>
  <si>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</si>
  <si>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</si>
  <si>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</si>
  <si>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</si>
  <si>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</si>
  <si>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</si>
  <si>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</si>
  <si>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</si>
  <si>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</si>
  <si>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</si>
  <si>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</si>
  <si>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</si>
  <si>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</si>
  <si>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</si>
  <si>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</si>
  <si>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</si>
  <si>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</si>
  <si>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</si>
  <si>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</si>
  <si>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</si>
  <si>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</si>
  <si>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</si>
  <si>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</si>
  <si>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</si>
  <si>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</si>
  <si>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</si>
  <si>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</si>
  <si>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</si>
  <si>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</si>
  <si>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</si>
  <si>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</si>
  <si>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</si>
  <si>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</si>
  <si>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</si>
  <si>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</si>
  <si>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</si>
  <si>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</si>
  <si>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</si>
  <si>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</si>
  <si>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</si>
  <si>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</si>
  <si>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</si>
  <si>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</si>
  <si>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</si>
  <si>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</si>
  <si>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</si>
  <si>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</si>
  <si>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</si>
  <si>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</si>
  <si>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</si>
  <si>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</si>
  <si>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</si>
  <si>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</si>
  <si>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</si>
  <si>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</si>
  <si>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</si>
  <si>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</si>
  <si>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</si>
  <si>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</si>
  <si>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</si>
  <si>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</si>
  <si>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</si>
  <si>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</si>
  <si>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</si>
  <si>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</si>
  <si>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</si>
  <si>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</si>
  <si>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</si>
  <si>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</si>
  <si>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</si>
  <si>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</si>
  <si>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</si>
  <si>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</si>
  <si>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</si>
  <si>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</si>
  <si>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</si>
  <si>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</si>
  <si>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</si>
  <si>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</si>
  <si>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</si>
  <si>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</si>
  <si>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</si>
  <si>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</si>
  <si>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</si>
  <si>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</si>
  <si>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</si>
  <si>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</si>
  <si>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</si>
  <si>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</si>
  <si>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</si>
  <si>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</si>
  <si>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</si>
  <si>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</si>
  <si>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</si>
  <si>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</si>
  <si>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</si>
  <si>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</si>
  <si>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</si>
  <si>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</si>
  <si>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</si>
  <si>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</si>
  <si>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</si>
  <si>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</si>
  <si>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</si>
  <si>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</si>
  <si>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</si>
  <si>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</si>
  <si>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</si>
  <si>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</si>
  <si>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</si>
  <si>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</si>
  <si>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</si>
  <si>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</si>
  <si>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</si>
  <si>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</si>
  <si>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</si>
  <si>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</si>
  <si>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</si>
  <si>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</si>
  <si>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</si>
  <si>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</si>
  <si>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</si>
  <si>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</si>
  <si>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</si>
  <si>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</si>
  <si>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</si>
  <si>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</si>
  <si>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</si>
  <si>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</si>
  <si>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</si>
  <si>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</si>
  <si>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</si>
  <si>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</si>
  <si>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</si>
  <si>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</si>
  <si>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</si>
  <si>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</si>
  <si>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</si>
  <si>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</si>
  <si>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</si>
  <si>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</si>
  <si>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</si>
  <si>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</si>
  <si>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</si>
  <si>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</si>
  <si>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</si>
  <si>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</si>
  <si>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</si>
  <si>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</si>
  <si>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</si>
  <si>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</si>
  <si>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</si>
  <si>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</si>
  <si>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</si>
  <si>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</si>
  <si>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</si>
  <si>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</si>
  <si>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</si>
  <si>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</si>
  <si>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</si>
  <si>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</si>
  <si>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</si>
  <si>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</si>
  <si>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</si>
  <si>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</si>
  <si>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</si>
  <si>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</si>
  <si>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</si>
  <si>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</si>
  <si>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</si>
  <si>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</si>
  <si>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</si>
  <si>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</si>
  <si>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</si>
  <si>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</si>
  <si>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</si>
  <si>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</si>
  <si>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</si>
  <si>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</si>
  <si>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</si>
  <si>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</si>
  <si>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</si>
  <si>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</si>
  <si>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</si>
  <si>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</si>
  <si>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</si>
  <si>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</si>
  <si>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</si>
  <si>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</si>
  <si>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</si>
  <si>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</si>
  <si>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</si>
  <si>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</si>
  <si>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</si>
  <si>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</si>
  <si>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</si>
  <si>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</si>
  <si>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</si>
  <si>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</si>
  <si>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</si>
  <si>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</si>
  <si>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</si>
  <si>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</si>
  <si>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</si>
  <si>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</si>
  <si>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</si>
  <si>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</si>
  <si>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</si>
  <si>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</si>
  <si>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</si>
  <si>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</si>
  <si>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</si>
  <si>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</si>
  <si>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</si>
  <si>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</si>
  <si>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</si>
  <si>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</si>
  <si>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</si>
  <si>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</si>
  <si>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</si>
  <si>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</si>
  <si>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</si>
  <si>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</si>
  <si>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</si>
  <si>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</si>
  <si>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</si>
  <si>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</si>
  <si>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</si>
  <si>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</si>
  <si>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</si>
  <si>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</si>
  <si>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</si>
  <si>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</si>
  <si>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</si>
  <si>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</si>
  <si>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</si>
  <si>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</si>
  <si>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</si>
  <si>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</si>
  <si>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</si>
  <si>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</si>
  <si>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</si>
  <si>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</si>
  <si>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</si>
  <si>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</si>
  <si>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</si>
  <si>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</si>
  <si>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</si>
  <si>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</si>
  <si>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</si>
  <si>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</si>
  <si>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</si>
  <si>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</si>
  <si>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</si>
  <si>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</si>
  <si>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</si>
  <si>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</si>
  <si>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</si>
  <si>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</si>
  <si>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</si>
  <si>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</si>
  <si>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</si>
  <si>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</si>
  <si>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</si>
  <si>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</si>
  <si>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</si>
  <si>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</si>
  <si>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</si>
  <si>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</si>
  <si>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</si>
  <si>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</si>
  <si>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</si>
  <si>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</si>
  <si>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</si>
  <si>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</si>
  <si>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</si>
  <si>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</si>
  <si>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</si>
  <si>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</si>
  <si>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</si>
  <si>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</si>
  <si>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</si>
  <si>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</si>
  <si>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</si>
  <si>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</si>
  <si>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</si>
  <si>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</si>
  <si>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</si>
  <si>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</si>
  <si>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</si>
  <si>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</si>
  <si>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</si>
  <si>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</si>
  <si>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</si>
  <si>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</si>
  <si>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</si>
  <si>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</si>
  <si>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</si>
  <si>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</si>
  <si>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</si>
  <si>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</si>
  <si>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</si>
  <si>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</si>
  <si>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</si>
  <si>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</si>
  <si>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</si>
  <si>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</si>
  <si>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</si>
  <si>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</si>
  <si>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</si>
  <si>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</si>
  <si>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</si>
  <si>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</si>
  <si>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</si>
  <si>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</si>
  <si>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</si>
  <si>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</si>
  <si>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</si>
  <si>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</si>
  <si>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</si>
  <si>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</si>
  <si>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</si>
  <si>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</si>
  <si>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</si>
  <si>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</si>
  <si>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</si>
  <si>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</si>
  <si>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</si>
  <si>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</si>
  <si>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</si>
  <si>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</si>
  <si>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</si>
  <si>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</si>
  <si>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</si>
  <si>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</si>
  <si>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</si>
  <si>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</si>
  <si>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</si>
  <si>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</si>
  <si>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</si>
  <si>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</si>
  <si>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</si>
  <si>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</si>
  <si>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</si>
  <si>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</si>
  <si>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</si>
  <si>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</si>
  <si>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</si>
  <si>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</si>
  <si>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</si>
  <si>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</si>
  <si>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</si>
  <si>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</si>
  <si>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</si>
  <si>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</si>
  <si>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</si>
  <si>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</si>
  <si>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</si>
  <si>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</si>
  <si>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</si>
  <si>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</si>
  <si>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</si>
  <si>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</si>
  <si>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</si>
  <si>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</si>
  <si>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</si>
  <si>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</si>
  <si>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</si>
  <si>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</si>
  <si>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</si>
  <si>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</si>
  <si>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</si>
  <si>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</si>
  <si>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</si>
  <si>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</si>
  <si>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</si>
  <si>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</si>
  <si>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</si>
  <si>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</si>
  <si>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</si>
  <si>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</si>
  <si>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</si>
  <si>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</si>
  <si>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</si>
  <si>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</si>
  <si>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</si>
  <si>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</si>
  <si>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</si>
  <si>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</si>
  <si>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</si>
  <si>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</si>
  <si>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</si>
  <si>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</si>
  <si>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</si>
  <si>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</si>
  <si>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</si>
  <si>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</si>
  <si>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</si>
  <si>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</si>
  <si>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</si>
  <si>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</si>
  <si>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</si>
  <si>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</si>
  <si>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</si>
  <si>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</si>
  <si>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</si>
  <si>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</si>
  <si>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</si>
  <si>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</si>
  <si>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</si>
  <si>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</si>
  <si>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</si>
  <si>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</si>
  <si>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</si>
  <si>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</si>
  <si>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</si>
  <si>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</si>
  <si>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</si>
  <si>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</si>
  <si>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</si>
  <si>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</si>
  <si>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</si>
  <si>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</si>
  <si>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</si>
  <si>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</si>
  <si>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</si>
  <si>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</si>
  <si>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</si>
  <si>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</si>
  <si>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</si>
  <si>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</si>
  <si>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</si>
  <si>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</si>
  <si>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</si>
  <si>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</si>
  <si>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</si>
  <si>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</si>
  <si>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</si>
  <si>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</si>
  <si>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</si>
  <si>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</si>
  <si>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</si>
  <si>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</si>
  <si>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</si>
  <si>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</si>
  <si>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</si>
  <si>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</si>
  <si>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</si>
  <si>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</si>
  <si>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</si>
  <si>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</si>
  <si>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</si>
  <si>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</si>
  <si>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</si>
  <si>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</si>
  <si>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</si>
  <si>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</si>
  <si>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</si>
  <si>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</si>
  <si>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</si>
  <si>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</si>
  <si>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</si>
  <si>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</si>
  <si>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</si>
  <si>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</si>
  <si>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</si>
  <si>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</si>
  <si>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</si>
  <si>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</si>
  <si>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</si>
  <si>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</si>
  <si>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</si>
  <si>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</si>
  <si>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</si>
  <si>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</si>
  <si>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</si>
  <si>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</si>
  <si>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</si>
  <si>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</si>
  <si>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</si>
  <si>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</si>
  <si>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</si>
  <si>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</si>
  <si>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</si>
  <si>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</si>
  <si>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</si>
  <si>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</si>
  <si>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</si>
  <si>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</si>
  <si>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</si>
  <si>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</si>
  <si>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</si>
  <si>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</si>
  <si>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</si>
  <si>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</si>
  <si>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</si>
  <si>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</si>
  <si>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</si>
  <si>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</si>
  <si>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</si>
  <si>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</si>
  <si>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</si>
  <si>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</si>
  <si>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</si>
  <si>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</si>
  <si>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</si>
  <si>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</si>
  <si>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</si>
  <si>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</si>
  <si>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</si>
  <si>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</si>
  <si>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</si>
  <si>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</si>
  <si>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</si>
  <si>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</si>
  <si>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</si>
  <si>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</si>
  <si>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</si>
  <si>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</si>
  <si>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</si>
  <si>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</si>
  <si>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</si>
  <si>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</si>
  <si>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</si>
  <si>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</si>
  <si>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</si>
  <si>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</si>
  <si>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</si>
  <si>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</si>
  <si>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</si>
  <si>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</si>
  <si>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</si>
  <si>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</si>
  <si>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</si>
  <si>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</si>
  <si>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</si>
  <si>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</si>
  <si>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</si>
  <si>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</si>
  <si>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</si>
  <si>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</si>
  <si>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</si>
  <si>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</si>
  <si>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</si>
  <si>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</si>
  <si>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</si>
  <si>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</si>
  <si>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</si>
  <si>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</si>
  <si>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</si>
  <si>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</si>
  <si>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</si>
  <si>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</si>
  <si>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</si>
  <si>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</si>
  <si>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</si>
  <si>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</si>
  <si>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</si>
  <si>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</si>
  <si>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</si>
  <si>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</si>
  <si>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</si>
  <si>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</si>
  <si>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</si>
  <si>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</si>
  <si>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</si>
  <si>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</si>
  <si>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</si>
  <si>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</si>
  <si>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</si>
  <si>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</si>
  <si>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</si>
  <si>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</si>
  <si>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</si>
  <si>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</si>
  <si>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</si>
  <si>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</si>
  <si>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</si>
  <si>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</si>
  <si>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</si>
  <si>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</si>
  <si>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</si>
  <si>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</si>
  <si>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</si>
  <si>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</si>
  <si>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</si>
  <si>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</si>
  <si>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</si>
  <si>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</si>
  <si>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</si>
  <si>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</si>
  <si>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</si>
  <si>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</si>
  <si>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</si>
  <si>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</si>
  <si>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</si>
  <si>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</si>
  <si>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</si>
  <si>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</si>
  <si>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</si>
  <si>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</si>
  <si>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</si>
  <si>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</si>
  <si>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</si>
  <si>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</si>
  <si>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</si>
  <si>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</si>
  <si>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</si>
  <si>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</si>
  <si>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</si>
  <si>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</si>
  <si>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</si>
  <si>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</si>
  <si>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</si>
  <si>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</si>
  <si>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</si>
  <si>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</si>
  <si>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</si>
  <si>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</si>
  <si>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</si>
  <si>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</si>
  <si>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</si>
  <si>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</si>
  <si>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</si>
  <si>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</si>
  <si>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</si>
  <si>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</si>
  <si>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</si>
  <si>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</si>
  <si>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</si>
  <si>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</si>
  <si>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</si>
  <si>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</si>
  <si>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</si>
  <si>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</si>
  <si>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</si>
  <si>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</si>
  <si>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</si>
  <si>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</si>
  <si>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</si>
  <si>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</si>
  <si>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</si>
  <si>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</si>
  <si>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</si>
  <si>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</si>
  <si>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</si>
  <si>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</si>
  <si>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</si>
  <si>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</si>
  <si>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</si>
  <si>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</si>
  <si>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</si>
  <si>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</si>
  <si>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</si>
  <si>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</si>
  <si>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</si>
  <si>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</si>
  <si>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</si>
  <si>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</si>
  <si>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</si>
  <si>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</si>
  <si>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</si>
  <si>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</si>
  <si>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</si>
  <si>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</si>
  <si>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</si>
  <si>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</si>
  <si>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</si>
  <si>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</si>
  <si>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</si>
  <si>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</si>
  <si>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</si>
  <si>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</si>
  <si>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</si>
  <si>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</si>
  <si>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</si>
  <si>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</si>
  <si>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</si>
  <si>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</si>
  <si>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</si>
  <si>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</si>
  <si>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</si>
  <si>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</si>
  <si>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</si>
  <si>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</si>
  <si>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</si>
  <si>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</si>
  <si>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</si>
  <si>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</si>
  <si>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</si>
  <si>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</si>
  <si>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</si>
  <si>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</si>
  <si>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</si>
  <si>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</si>
  <si>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</si>
  <si>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</si>
  <si>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</si>
  <si>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</si>
  <si>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</si>
  <si>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</si>
  <si>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</si>
  <si>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</si>
  <si>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</si>
  <si>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</si>
  <si>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</si>
  <si>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</si>
  <si>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</si>
  <si>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</si>
  <si>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</si>
  <si>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</si>
  <si>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</si>
  <si>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</si>
  <si>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</si>
  <si>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</si>
  <si>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</si>
  <si>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</si>
  <si>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</si>
  <si>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</si>
  <si>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</si>
  <si>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</si>
  <si>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</si>
  <si>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</si>
  <si>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</si>
  <si>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</si>
  <si>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</si>
  <si>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</si>
  <si>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</si>
  <si>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</si>
  <si>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</si>
  <si>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</si>
  <si>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</si>
  <si>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</si>
  <si>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</si>
  <si>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</si>
  <si>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</si>
  <si>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</si>
  <si>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</si>
  <si>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</si>
  <si>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</si>
  <si>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</si>
  <si>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</si>
  <si>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</si>
  <si>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</si>
  <si>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</si>
  <si>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</si>
  <si>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</si>
  <si>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</si>
  <si>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</si>
  <si>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</si>
  <si>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</si>
  <si>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</si>
  <si>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</si>
  <si>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</si>
  <si>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</si>
  <si>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</si>
  <si>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</si>
  <si>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</si>
  <si>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</si>
  <si>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</si>
  <si>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</si>
  <si>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</si>
  <si>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</si>
  <si>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</si>
  <si>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</si>
  <si>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</si>
  <si>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</si>
  <si>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</si>
  <si>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</si>
  <si>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</si>
  <si>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</si>
  <si>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</si>
  <si>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</si>
  <si>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</si>
  <si>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</si>
  <si>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</si>
  <si>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</si>
  <si>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</si>
  <si>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</si>
  <si>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</si>
  <si>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</si>
  <si>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</si>
  <si>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</si>
  <si>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</si>
  <si>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</si>
  <si>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</si>
  <si>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</si>
  <si>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</si>
  <si>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</si>
  <si>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</si>
  <si>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</si>
  <si>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</si>
  <si>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</si>
  <si>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</si>
  <si>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</si>
  <si>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</si>
  <si>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</si>
  <si>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</si>
  <si>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</si>
  <si>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</si>
  <si>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</si>
  <si>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</si>
  <si>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</si>
  <si>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</si>
  <si>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</si>
  <si>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</si>
  <si>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</si>
  <si>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</si>
  <si>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</si>
  <si>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</si>
  <si>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</si>
  <si>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</si>
  <si>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</si>
  <si>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</si>
  <si>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</si>
  <si>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</si>
  <si>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</si>
  <si>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</si>
  <si>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</si>
  <si>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</si>
  <si>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</si>
  <si>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</si>
  <si>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</si>
  <si>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</si>
  <si>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</si>
  <si>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</si>
  <si>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</si>
  <si>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</si>
  <si>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</si>
  <si>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</si>
  <si>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</si>
  <si>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</si>
  <si>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</si>
  <si>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</si>
  <si>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</si>
  <si>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</si>
  <si>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</si>
  <si>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</si>
  <si>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</si>
  <si>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</si>
  <si>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</si>
  <si>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</si>
  <si>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</si>
  <si>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</si>
  <si>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</si>
  <si>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</si>
  <si>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</si>
  <si>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</si>
  <si>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</si>
  <si>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</si>
  <si>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</si>
  <si>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</si>
  <si>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</si>
  <si>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</si>
  <si>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</si>
  <si>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</si>
  <si>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</si>
  <si>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</si>
  <si>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</si>
  <si>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</si>
  <si>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</si>
  <si>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</si>
  <si>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</si>
  <si>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</si>
  <si>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</si>
  <si>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</si>
  <si>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</si>
  <si>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</si>
  <si>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</si>
  <si>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</si>
  <si>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</si>
  <si>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</si>
  <si>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</si>
  <si>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</si>
  <si>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</si>
  <si>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</si>
  <si>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</si>
  <si>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</si>
  <si>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</si>
  <si>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</si>
  <si>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</si>
  <si>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</si>
  <si>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</si>
  <si>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</si>
  <si>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</si>
  <si>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</si>
  <si>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</si>
  <si>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</si>
  <si>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</si>
  <si>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</si>
  <si>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</si>
  <si>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</si>
  <si>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</si>
  <si>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</si>
  <si>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</si>
  <si>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</si>
  <si>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</si>
  <si>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</si>
  <si>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</si>
  <si>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</si>
  <si>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</si>
  <si>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</si>
  <si>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</si>
  <si>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</si>
  <si>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</si>
  <si>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</si>
  <si>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</si>
  <si>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</si>
  <si>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</si>
  <si>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</si>
  <si>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</si>
  <si>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</si>
  <si>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</si>
  <si>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</si>
  <si>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</si>
  <si>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</si>
  <si>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</si>
  <si>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</si>
  <si>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</si>
  <si>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</si>
  <si>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</si>
  <si>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</si>
  <si>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</si>
  <si>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</si>
  <si>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</si>
  <si>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</si>
  <si>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</si>
  <si>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</si>
  <si>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</si>
  <si>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</si>
  <si>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</si>
  <si>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</si>
  <si>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</si>
  <si>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</si>
  <si>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</si>
  <si>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</si>
  <si>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</si>
  <si>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</si>
  <si>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</si>
  <si>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</si>
  <si>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</si>
  <si>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</si>
  <si>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</si>
  <si>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</si>
  <si>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</si>
  <si>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</si>
  <si>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</si>
  <si>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</si>
  <si>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</si>
  <si>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</si>
  <si>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</si>
  <si>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</si>
  <si>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</si>
  <si>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</si>
  <si>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</si>
  <si>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</si>
  <si>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</si>
  <si>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</si>
  <si>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</si>
  <si>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</si>
  <si>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</si>
  <si>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</si>
  <si>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</si>
  <si>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</si>
  <si>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</si>
  <si>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</si>
  <si>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</si>
  <si>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</si>
  <si>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</si>
  <si>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</si>
  <si>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</si>
  <si>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</si>
  <si>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</si>
  <si>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</si>
  <si>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</si>
  <si>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</si>
  <si>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</si>
  <si>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</si>
  <si>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</si>
  <si>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</si>
  <si>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</si>
  <si>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</si>
  <si>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</si>
  <si>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</si>
  <si>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</si>
  <si>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</si>
  <si>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</si>
  <si>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</si>
  <si>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</si>
  <si>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</si>
  <si>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</si>
  <si>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</si>
  <si>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</si>
  <si>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</si>
  <si>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</si>
  <si>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</si>
  <si>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</si>
  <si>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</si>
  <si>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</si>
  <si>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</si>
  <si>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</si>
  <si>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</si>
  <si>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</si>
  <si>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</si>
  <si>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</si>
  <si>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</si>
  <si>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</si>
  <si>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</si>
  <si>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</si>
  <si>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</si>
  <si>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</si>
  <si>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</si>
  <si>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</si>
  <si>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</si>
  <si>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</si>
  <si>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</si>
  <si>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</si>
  <si>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</si>
  <si>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</si>
  <si>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</si>
  <si>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</si>
  <si>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</si>
  <si>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</si>
  <si>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</si>
  <si>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</si>
  <si>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</si>
  <si>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</si>
  <si>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</si>
  <si>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</si>
  <si>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</si>
  <si>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</si>
  <si>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</si>
  <si>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</si>
  <si>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</si>
  <si>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</si>
  <si>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</si>
  <si>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</si>
  <si>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</si>
  <si>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</si>
  <si>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</si>
  <si>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</si>
  <si>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</si>
  <si>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</si>
  <si>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</si>
  <si>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</si>
  <si>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</si>
  <si>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</si>
  <si>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</si>
  <si>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</si>
  <si>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</si>
  <si>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</si>
  <si>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</si>
  <si>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</si>
  <si>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</si>
  <si>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</si>
  <si>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</si>
  <si>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</si>
  <si>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</si>
  <si>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</si>
  <si>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</si>
  <si>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</si>
  <si>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</si>
  <si>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</si>
  <si>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</si>
  <si>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</si>
  <si>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</si>
  <si>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</si>
  <si>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</si>
  <si>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</si>
  <si>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</si>
  <si>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</si>
  <si>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</si>
  <si>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</si>
  <si>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</si>
  <si>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</si>
  <si>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</si>
  <si>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</si>
  <si>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</si>
  <si>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</si>
  <si>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</si>
  <si>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</si>
  <si>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</si>
  <si>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</si>
  <si>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</si>
  <si>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</si>
  <si>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</si>
  <si>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</si>
  <si>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</si>
  <si>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</si>
  <si>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</si>
  <si>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</si>
  <si>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</si>
  <si>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</si>
  <si>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</si>
  <si>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</si>
  <si>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</si>
  <si>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</si>
  <si>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</si>
  <si>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</si>
  <si>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</si>
  <si>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</si>
  <si>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</si>
  <si>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</si>
  <si>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</si>
  <si>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</si>
  <si>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</si>
  <si>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</si>
  <si>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</si>
  <si>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</si>
  <si>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</si>
  <si>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</si>
  <si>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</si>
  <si>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</si>
  <si>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</si>
  <si>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</si>
  <si>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</si>
  <si>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</si>
  <si>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</si>
  <si>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</si>
  <si>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</si>
  <si>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</si>
  <si>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</si>
  <si>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</si>
  <si>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</si>
  <si>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</si>
  <si>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</si>
  <si>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</si>
  <si>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</si>
  <si>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</si>
  <si>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</si>
  <si>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</si>
  <si>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</si>
  <si>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</si>
  <si>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</si>
  <si>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</si>
  <si>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</si>
  <si>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</si>
  <si>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</si>
  <si>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</si>
  <si>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</si>
  <si>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</si>
  <si>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</si>
  <si>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</si>
  <si>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</si>
  <si>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</si>
  <si>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</si>
  <si>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</si>
  <si>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</si>
  <si>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</si>
  <si>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</si>
  <si>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</si>
  <si>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</si>
  <si>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</si>
  <si>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</si>
  <si>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</si>
  <si>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</si>
  <si>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</si>
  <si>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</si>
  <si>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</si>
  <si>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</si>
  <si>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</si>
  <si>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</si>
  <si>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</si>
  <si>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</si>
  <si>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</si>
  <si>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</si>
  <si>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</si>
  <si>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</si>
  <si>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</si>
  <si>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</si>
  <si>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</si>
  <si>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</si>
  <si>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</si>
  <si>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</si>
  <si>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</si>
  <si>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</si>
  <si>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</si>
  <si>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</si>
  <si>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</si>
  <si>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</si>
  <si>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</si>
  <si>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</si>
  <si>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</si>
  <si>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</si>
  <si>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</si>
  <si>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</si>
  <si>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</si>
  <si>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</si>
  <si>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</si>
  <si>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</si>
  <si>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</si>
  <si>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</si>
  <si>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</si>
  <si>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</si>
  <si>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</si>
  <si>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</si>
  <si>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</si>
  <si>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</si>
  <si>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</si>
  <si>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</si>
  <si>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</si>
  <si>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</si>
  <si>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</si>
  <si>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</si>
  <si>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</si>
  <si>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</si>
  <si>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</si>
  <si>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</si>
  <si>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</si>
  <si>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</si>
  <si>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</si>
  <si>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</si>
  <si>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</si>
  <si>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</si>
  <si>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</si>
  <si>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</si>
  <si>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</si>
  <si>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</si>
  <si>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</si>
  <si>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</si>
  <si>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</si>
  <si>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</si>
  <si>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</si>
  <si>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</si>
  <si>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</si>
  <si>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</si>
  <si>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</si>
  <si>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</si>
  <si>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</si>
  <si>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</si>
  <si>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</si>
  <si>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</si>
  <si>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</si>
  <si>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</si>
  <si>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</si>
  <si>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</si>
  <si>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</si>
  <si>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</si>
  <si>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</si>
  <si>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</si>
  <si>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</si>
  <si>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</si>
  <si>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</si>
  <si>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</si>
  <si>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</si>
  <si>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</si>
  <si>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</si>
  <si>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</si>
  <si>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</si>
  <si>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</si>
  <si>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</si>
  <si>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</si>
  <si>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</si>
  <si>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</si>
  <si>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</si>
  <si>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</si>
  <si>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</si>
  <si>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</si>
  <si>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</si>
  <si>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</si>
  <si>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</si>
  <si>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</si>
  <si>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</si>
  <si>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</si>
  <si>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</si>
  <si>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</si>
  <si>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</si>
  <si>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</si>
  <si>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</si>
  <si>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</si>
  <si>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</si>
  <si>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</si>
  <si>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</si>
  <si>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</si>
  <si>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</si>
  <si>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</si>
  <si>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</si>
  <si>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</si>
  <si>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</si>
  <si>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</si>
  <si>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</si>
  <si>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</si>
  <si>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</si>
  <si>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</si>
  <si>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</si>
  <si>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</si>
  <si>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</si>
  <si>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</si>
  <si>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</si>
  <si>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</si>
  <si>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</si>
  <si>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</si>
  <si>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</si>
  <si>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</si>
  <si>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</si>
  <si>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</si>
  <si>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</si>
  <si>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</si>
  <si>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</si>
  <si>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</si>
  <si>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</si>
  <si>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</si>
  <si>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</si>
  <si>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</si>
  <si>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</si>
  <si>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</si>
  <si>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</si>
  <si>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</si>
  <si>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</si>
  <si>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</si>
  <si>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</si>
  <si>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</si>
  <si>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</si>
  <si>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</si>
  <si>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</si>
  <si>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</si>
  <si>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</si>
  <si>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</si>
  <si>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</si>
  <si>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</si>
  <si>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</si>
  <si>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</si>
  <si>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</si>
  <si>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</si>
  <si>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</si>
  <si>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</si>
  <si>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</si>
  <si>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</si>
  <si>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</si>
  <si>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</si>
  <si>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</si>
  <si>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</si>
  <si>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</si>
  <si>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</si>
  <si>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</si>
  <si>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</si>
  <si>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</si>
  <si>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</si>
  <si>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</si>
  <si>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</si>
  <si>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</si>
  <si>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</si>
  <si>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</si>
  <si>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</si>
  <si>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</si>
  <si>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</si>
  <si>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</si>
  <si>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</si>
  <si>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</si>
  <si>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</si>
  <si>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</si>
  <si>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</si>
  <si>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</si>
  <si>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</si>
  <si>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</si>
  <si>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</si>
  <si>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</si>
  <si>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</si>
  <si>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</si>
  <si>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</si>
  <si>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</si>
  <si>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</si>
  <si>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</si>
  <si>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</si>
  <si>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</si>
  <si>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</si>
  <si>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</si>
  <si>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</si>
  <si>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</si>
  <si>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</si>
  <si>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</si>
  <si>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</si>
  <si>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</si>
  <si>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</si>
  <si>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</si>
  <si>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</si>
  <si>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</si>
  <si>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</si>
  <si>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</si>
  <si>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</si>
  <si>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</si>
  <si>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</si>
  <si>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</si>
  <si>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</si>
  <si>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</si>
  <si>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</si>
  <si>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</si>
  <si>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</si>
  <si>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</si>
  <si>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</si>
  <si>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</si>
  <si>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</si>
  <si>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</si>
  <si>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</si>
  <si>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</si>
  <si>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</si>
  <si>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</si>
  <si>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</si>
  <si>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</si>
  <si>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</si>
  <si>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</si>
  <si>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</si>
  <si>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</si>
  <si>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</si>
  <si>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</si>
  <si>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</si>
  <si>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</si>
  <si>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</si>
  <si>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</si>
  <si>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</si>
  <si>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</si>
  <si>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</si>
  <si>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</si>
  <si>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</si>
  <si>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</si>
  <si>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</si>
  <si>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</si>
  <si>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</si>
  <si>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</si>
  <si>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</si>
  <si>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</si>
  <si>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</si>
  <si>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</si>
  <si>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</si>
  <si>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</si>
  <si>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</si>
  <si>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</si>
  <si>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</si>
  <si>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</si>
  <si>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</si>
  <si>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</si>
  <si>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</si>
  <si>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</si>
  <si>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</si>
  <si>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</si>
  <si>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</si>
  <si>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</si>
  <si>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</si>
  <si>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</si>
  <si>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</si>
  <si>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</si>
  <si>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</si>
  <si>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</si>
  <si>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</si>
  <si>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</si>
  <si>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</si>
  <si>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</si>
  <si>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</si>
  <si>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</si>
  <si>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</si>
  <si>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</si>
  <si>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</si>
  <si>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</si>
  <si>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</si>
  <si>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</si>
  <si>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</si>
  <si>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</si>
  <si>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</si>
  <si>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</si>
  <si>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</si>
  <si>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</si>
  <si>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</si>
  <si>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</si>
  <si>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</si>
  <si>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</si>
  <si>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</si>
  <si>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</si>
  <si>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</si>
  <si>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</si>
  <si>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</si>
  <si>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</si>
  <si>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</si>
  <si>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</si>
  <si>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</si>
  <si>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</si>
  <si>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</si>
  <si>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</si>
  <si>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</si>
  <si>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</si>
  <si>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</si>
  <si>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</si>
  <si>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</si>
  <si>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</si>
  <si>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</si>
  <si>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</si>
  <si>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</si>
  <si>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</si>
  <si>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</si>
  <si>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</si>
  <si>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</si>
  <si>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</si>
  <si>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</si>
  <si>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</si>
  <si>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</si>
  <si>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</si>
  <si>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</si>
  <si>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</si>
  <si>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</si>
  <si>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</si>
  <si>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</si>
  <si>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</si>
  <si>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</si>
  <si>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</si>
  <si>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</si>
  <si>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</si>
  <si>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</si>
  <si>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</si>
  <si>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</si>
  <si>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</si>
  <si>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</si>
  <si>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</si>
  <si>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</si>
  <si>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</si>
  <si>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</si>
  <si>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</si>
  <si>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</si>
  <si>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</si>
  <si>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</si>
  <si>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</si>
  <si>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</si>
  <si>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</si>
  <si>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</si>
  <si>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</si>
  <si>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</si>
  <si>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</si>
  <si>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</si>
  <si>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</si>
  <si>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</si>
  <si>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</si>
  <si>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</si>
  <si>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</si>
  <si>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</si>
  <si>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</si>
  <si>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</si>
  <si>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</si>
  <si>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</si>
  <si>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</si>
  <si>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</si>
  <si>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</si>
  <si>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</si>
  <si>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</si>
  <si>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</si>
  <si>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</si>
  <si>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</si>
  <si>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</si>
  <si>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</si>
  <si>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</si>
  <si>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</si>
  <si>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</si>
  <si>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</si>
  <si>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</si>
  <si>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</si>
  <si>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</si>
  <si>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</si>
  <si>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</si>
  <si>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</si>
  <si>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</si>
  <si>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</si>
  <si>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</si>
  <si>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</si>
  <si>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</si>
  <si>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</si>
  <si>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</si>
  <si>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</si>
  <si>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</si>
  <si>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</si>
  <si>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</si>
  <si>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</si>
  <si>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</si>
  <si>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</si>
  <si>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</si>
  <si>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</si>
  <si>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</si>
  <si>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</si>
  <si>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</si>
  <si>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</si>
  <si>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</si>
  <si>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</si>
  <si>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</si>
  <si>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</si>
  <si>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</si>
  <si>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</si>
  <si>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</si>
  <si>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</si>
  <si>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</si>
  <si>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</si>
  <si>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</si>
  <si>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</si>
  <si>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</si>
  <si>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</si>
  <si>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</si>
  <si>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</si>
  <si>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</si>
  <si>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</si>
  <si>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</si>
  <si>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</si>
  <si>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</si>
  <si>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</si>
  <si>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</si>
  <si>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</si>
  <si>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</si>
  <si>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</si>
  <si>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</si>
  <si>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</si>
  <si>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</si>
  <si>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</si>
  <si>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</si>
  <si>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</si>
  <si>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</si>
  <si>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</si>
  <si>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</si>
  <si>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</si>
  <si>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</si>
  <si>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</si>
  <si>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</si>
  <si>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</si>
  <si>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</si>
  <si>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</si>
  <si>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</si>
  <si>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</si>
  <si>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</si>
  <si>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</si>
  <si>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</si>
  <si>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</si>
  <si>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</si>
  <si>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</si>
  <si>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</si>
  <si>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</si>
  <si>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</si>
  <si>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</si>
  <si>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</si>
  <si>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</si>
  <si>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</si>
  <si>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</si>
  <si>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</si>
  <si>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</si>
  <si>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</si>
  <si>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</si>
  <si>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</si>
  <si>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</si>
  <si>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</si>
  <si>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</si>
  <si>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</si>
  <si>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</si>
  <si>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</si>
  <si>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</si>
  <si>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</si>
  <si>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</si>
  <si>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</si>
  <si>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</si>
  <si>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</si>
  <si>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</si>
  <si>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</si>
  <si>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</si>
  <si>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</si>
  <si>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</si>
  <si>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</si>
  <si>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</si>
  <si>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</si>
  <si>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</si>
  <si>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</si>
  <si>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</si>
  <si>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</si>
  <si>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</si>
  <si>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</si>
  <si>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</si>
  <si>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</si>
  <si>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</si>
  <si>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</si>
  <si>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</si>
  <si>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</si>
  <si>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</si>
  <si>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</si>
  <si>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</si>
  <si>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</si>
  <si>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</si>
  <si>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</si>
  <si>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</si>
  <si>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</si>
  <si>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</si>
  <si>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</si>
  <si>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</si>
  <si>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</si>
  <si>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</si>
  <si>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</si>
  <si>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</si>
  <si>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</si>
  <si>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</si>
  <si>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</si>
  <si>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</si>
  <si>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</si>
  <si>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</si>
  <si>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</si>
  <si>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</si>
  <si>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</si>
  <si>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</si>
  <si>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</si>
  <si>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</si>
  <si>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</si>
  <si>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</si>
  <si>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</si>
  <si>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</si>
  <si>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</si>
  <si>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</si>
  <si>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</si>
  <si>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</si>
  <si>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</si>
  <si>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</si>
  <si>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</si>
  <si>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</si>
  <si>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</si>
  <si>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</si>
  <si>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</si>
  <si>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</si>
  <si>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</si>
  <si>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</si>
  <si>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</si>
  <si>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</si>
  <si>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</si>
  <si>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</si>
  <si>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</si>
  <si>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</si>
  <si>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</si>
  <si>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</si>
  <si>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</si>
  <si>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</si>
  <si>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</si>
  <si>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</si>
  <si>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</si>
  <si>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</si>
  <si>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</si>
  <si>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</si>
  <si>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</si>
  <si>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</si>
  <si>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</si>
  <si>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</si>
  <si>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</si>
  <si>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</si>
  <si>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</si>
  <si>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</si>
  <si>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</si>
  <si>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</si>
  <si>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</si>
  <si>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</si>
  <si>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</si>
  <si>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</si>
  <si>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</si>
  <si>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</si>
  <si>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</si>
  <si>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</si>
  <si>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</si>
  <si>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</si>
  <si>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</si>
  <si>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</si>
  <si>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</si>
  <si>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</si>
  <si>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</si>
  <si>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</si>
  <si>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</si>
  <si>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</si>
  <si>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</si>
  <si>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</si>
  <si>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</si>
  <si>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</si>
  <si>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</si>
  <si>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</si>
  <si>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</si>
  <si>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</si>
  <si>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</si>
  <si>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</si>
  <si>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</si>
  <si>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</si>
  <si>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</si>
  <si>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</si>
  <si>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</si>
  <si>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</si>
  <si>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</si>
  <si>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</si>
  <si>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</si>
  <si>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</si>
  <si>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</si>
  <si>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</si>
  <si>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</si>
  <si>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</si>
  <si>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</si>
  <si>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</si>
  <si>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</si>
  <si>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</si>
  <si>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</si>
  <si>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</si>
  <si>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</si>
  <si>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</si>
  <si>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</si>
  <si>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</si>
  <si>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</si>
  <si>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</si>
  <si>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</si>
  <si>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</si>
  <si>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</si>
  <si>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</si>
  <si>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</si>
  <si>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</si>
  <si>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</si>
  <si>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</si>
  <si>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</si>
  <si>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</si>
  <si>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</si>
  <si>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</si>
  <si>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</si>
  <si>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</si>
  <si>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</si>
  <si>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</si>
  <si>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</si>
  <si>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</si>
  <si>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</si>
  <si>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</si>
  <si>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</si>
  <si>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</si>
  <si>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</si>
  <si>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</si>
  <si>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</si>
  <si>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</si>
  <si>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</si>
  <si>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</si>
  <si>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</si>
  <si>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</si>
  <si>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</si>
  <si>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</si>
  <si>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</si>
  <si>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</si>
  <si>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</si>
  <si>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</si>
  <si>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</si>
  <si>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</si>
  <si>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</si>
  <si>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</si>
  <si>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</si>
  <si>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</si>
  <si>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</si>
  <si>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</si>
  <si>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</si>
  <si>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</si>
  <si>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</si>
  <si>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</si>
  <si>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</si>
  <si>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</si>
  <si>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</si>
  <si>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</si>
  <si>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</si>
  <si>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</si>
  <si>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</si>
  <si>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</si>
  <si>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</si>
  <si>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</si>
  <si>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</si>
  <si>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</si>
  <si>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</si>
  <si>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</si>
  <si>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</si>
  <si>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</si>
  <si>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</si>
  <si>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</si>
  <si>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</si>
  <si>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</si>
  <si>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</si>
  <si>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</si>
  <si>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</si>
  <si>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</si>
  <si>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</si>
  <si>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</si>
  <si>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</si>
  <si>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</si>
  <si>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</si>
  <si>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</si>
  <si>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</si>
  <si>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</si>
  <si>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</si>
  <si>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</si>
  <si>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</si>
  <si>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</si>
  <si>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</si>
  <si>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</si>
  <si>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</si>
  <si>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</si>
  <si>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</si>
  <si>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</si>
  <si>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</si>
  <si>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</si>
  <si>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</si>
  <si>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</si>
  <si>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</si>
  <si>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</si>
  <si>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</si>
  <si>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</si>
  <si>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</si>
  <si>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</si>
  <si>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</si>
  <si>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</si>
  <si>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</si>
  <si>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</si>
  <si>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</si>
  <si>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</si>
  <si>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</si>
  <si>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</si>
  <si>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</si>
  <si>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</si>
  <si>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</si>
  <si>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</si>
  <si>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</si>
  <si>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</si>
  <si>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</si>
  <si>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</si>
  <si>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</si>
  <si>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</si>
  <si>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</si>
  <si>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</si>
  <si>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</si>
  <si>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</si>
  <si>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</si>
  <si>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</si>
  <si>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</si>
  <si>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</si>
  <si>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</si>
  <si>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</si>
  <si>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</si>
  <si>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</si>
  <si>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</si>
  <si>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</si>
  <si>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</si>
  <si>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</si>
  <si>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</si>
  <si>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</si>
  <si>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</si>
  <si>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</si>
  <si>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</si>
  <si>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</si>
  <si>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</si>
  <si>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</si>
  <si>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</si>
  <si>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</si>
  <si>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</si>
  <si>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</si>
  <si>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</si>
  <si>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</si>
  <si>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</si>
  <si>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</si>
  <si>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</si>
  <si>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</si>
  <si>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</si>
  <si>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</si>
  <si>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</si>
  <si>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</si>
  <si>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</si>
  <si>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</si>
  <si>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</si>
  <si>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</si>
  <si>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</si>
  <si>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</si>
  <si>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</si>
  <si>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</si>
  <si>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</si>
  <si>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</si>
  <si>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</si>
  <si>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</si>
  <si>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</si>
  <si>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</si>
  <si>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</si>
  <si>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</si>
  <si>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</si>
  <si>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</si>
  <si>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</si>
  <si>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</si>
  <si>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</si>
  <si>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</si>
  <si>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</si>
  <si>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</si>
  <si>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</si>
  <si>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</si>
  <si>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</si>
  <si>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</si>
  <si>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</si>
  <si>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</si>
  <si>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</si>
  <si>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</si>
  <si>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</si>
  <si>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</si>
  <si>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</si>
  <si>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</si>
  <si>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</si>
  <si>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</si>
  <si>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</si>
  <si>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</si>
  <si>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</si>
  <si>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</si>
  <si>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</si>
  <si>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</si>
  <si>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</si>
  <si>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</si>
  <si>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</si>
  <si>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</si>
  <si>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</si>
  <si>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</si>
  <si>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</si>
  <si>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</si>
  <si>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</si>
  <si>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</si>
  <si>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</si>
  <si>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</si>
  <si>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</si>
  <si>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</si>
  <si>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</si>
  <si>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</si>
  <si>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</si>
  <si>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</si>
  <si>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</si>
  <si>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</si>
  <si>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</si>
  <si>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</si>
  <si>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</si>
  <si>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</si>
  <si>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</si>
  <si>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</si>
  <si>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</si>
  <si>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</si>
  <si>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</si>
  <si>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</si>
  <si>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</si>
  <si>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</si>
  <si>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</si>
  <si>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</si>
  <si>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</si>
  <si>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</si>
  <si>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</si>
  <si>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</si>
  <si>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</si>
  <si>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</si>
  <si>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</si>
  <si>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</si>
  <si>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</si>
  <si>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</si>
  <si>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</si>
  <si>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</si>
  <si>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</si>
  <si>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</si>
  <si>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</si>
  <si>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</si>
  <si>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</si>
  <si>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</si>
  <si>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</si>
  <si>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</si>
  <si>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</si>
  <si>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</si>
  <si>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</si>
  <si>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</si>
  <si>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</si>
  <si>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</si>
  <si>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</si>
  <si>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</si>
  <si>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</si>
  <si>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</si>
  <si>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</si>
  <si>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</si>
  <si>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</si>
  <si>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</si>
  <si>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</si>
  <si>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</si>
  <si>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</si>
  <si>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</si>
  <si>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</si>
  <si>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</si>
  <si>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</si>
  <si>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</si>
  <si>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</si>
  <si>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</si>
  <si>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</si>
  <si>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</si>
  <si>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</si>
  <si>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</si>
  <si>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</si>
  <si>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</si>
  <si>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</si>
  <si>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</si>
  <si>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</si>
  <si>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</si>
  <si>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</si>
  <si>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</si>
  <si>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</si>
  <si>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</si>
  <si>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</si>
  <si>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</si>
  <si>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</si>
  <si>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</si>
  <si>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</si>
  <si>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</si>
  <si>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</si>
  <si>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</si>
  <si>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</si>
  <si>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</si>
  <si>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</si>
  <si>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</si>
  <si>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</si>
  <si>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</si>
  <si>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</si>
  <si>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</si>
  <si>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</si>
  <si>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</si>
  <si>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</si>
  <si>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</si>
  <si>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</si>
  <si>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</si>
  <si>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</si>
  <si>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</si>
  <si>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</si>
  <si>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</si>
  <si>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</si>
  <si>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</si>
  <si>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</si>
  <si>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</si>
  <si>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</si>
  <si>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</si>
  <si>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</si>
  <si>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</si>
  <si>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</si>
  <si>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</si>
  <si>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</si>
  <si>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</si>
  <si>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</si>
  <si>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</si>
  <si>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</si>
  <si>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</si>
  <si>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</si>
  <si>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</si>
  <si>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</si>
  <si>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</si>
  <si>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</si>
  <si>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</si>
  <si>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</si>
  <si>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</si>
  <si>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</si>
  <si>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</si>
  <si>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</si>
  <si>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</si>
  <si>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</si>
  <si>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</si>
  <si>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</si>
  <si>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</si>
  <si>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</si>
  <si>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</si>
  <si>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</si>
  <si>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</si>
  <si>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</si>
  <si>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</si>
  <si>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</si>
  <si>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</si>
  <si>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</si>
  <si>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</si>
  <si>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</si>
  <si>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</si>
  <si>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</si>
  <si>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</si>
  <si>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</si>
  <si>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</si>
  <si>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</si>
  <si>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</si>
  <si>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</si>
  <si>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</si>
  <si>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</si>
  <si>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</si>
  <si>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</si>
  <si>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</si>
  <si>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</si>
  <si>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</si>
  <si>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</si>
  <si>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</si>
  <si>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</si>
  <si>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</si>
  <si>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</si>
  <si>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</si>
  <si>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</si>
  <si>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</si>
  <si>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</si>
  <si>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</si>
  <si>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</si>
  <si>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</si>
  <si>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</si>
  <si>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</si>
  <si>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</si>
  <si>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</si>
  <si>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</si>
  <si>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</si>
  <si>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</si>
  <si>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</si>
  <si>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</si>
  <si>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</si>
  <si>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</si>
  <si>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</si>
  <si>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</si>
  <si>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</si>
  <si>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</si>
  <si>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</si>
  <si>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</si>
  <si>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</si>
  <si>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</si>
  <si>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</si>
  <si>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</si>
  <si>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</si>
  <si>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</si>
  <si>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</si>
  <si>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</si>
  <si>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</si>
  <si>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</si>
  <si>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</si>
  <si>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</si>
  <si>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</si>
  <si>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</si>
  <si>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</si>
  <si>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</si>
  <si>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</si>
  <si>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</si>
  <si>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</si>
  <si>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</si>
  <si>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</si>
  <si>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</si>
  <si>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</si>
  <si>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</si>
  <si>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</si>
  <si>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</si>
  <si>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</si>
  <si>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</si>
  <si>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</si>
  <si>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</si>
  <si>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</si>
  <si>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</si>
  <si>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</si>
  <si>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</si>
  <si>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</si>
  <si>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</si>
  <si>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</si>
  <si>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</si>
  <si>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</si>
  <si>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</si>
  <si>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</si>
  <si>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</si>
  <si>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</si>
  <si>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</si>
  <si>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</si>
  <si>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</si>
  <si>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</si>
  <si>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</si>
  <si>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</si>
  <si>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</si>
  <si>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</si>
  <si>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</si>
  <si>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</si>
  <si>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</si>
  <si>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</si>
  <si>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</si>
  <si>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</si>
  <si>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</si>
  <si>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</si>
  <si>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</si>
  <si>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</si>
  <si>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</si>
  <si>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</si>
  <si>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</si>
  <si>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</si>
  <si>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</si>
  <si>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</si>
  <si>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</si>
  <si>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</si>
  <si>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</si>
  <si>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</si>
  <si>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</si>
  <si>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</si>
  <si>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</si>
  <si>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</si>
  <si>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</si>
  <si>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</si>
  <si>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</si>
  <si>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</si>
  <si>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</si>
  <si>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</si>
  <si>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</si>
  <si>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</si>
  <si>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</si>
  <si>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</si>
  <si>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</si>
  <si>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</si>
  <si>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</si>
  <si>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</si>
  <si>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</si>
  <si>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</si>
  <si>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</si>
  <si>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</si>
  <si>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</si>
  <si>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</si>
  <si>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</si>
  <si>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</si>
  <si>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</si>
  <si>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</si>
  <si>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</si>
  <si>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</si>
  <si>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</si>
  <si>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</si>
  <si>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</si>
  <si>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</si>
  <si>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</si>
  <si>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</si>
  <si>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</si>
  <si>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</si>
  <si>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</si>
  <si>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</si>
  <si>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</si>
  <si>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</si>
  <si>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</si>
  <si>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</si>
  <si>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</si>
  <si>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</si>
  <si>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</si>
  <si>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</si>
  <si>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</si>
  <si>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</si>
  <si>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</si>
  <si>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</si>
  <si>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</si>
  <si>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</si>
  <si>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</si>
  <si>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</si>
  <si>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</si>
  <si>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</si>
  <si>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</si>
  <si>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</si>
  <si>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</si>
  <si>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</si>
  <si>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</si>
  <si>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</si>
  <si>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</si>
  <si>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</si>
  <si>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</si>
  <si>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</si>
  <si>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</si>
  <si>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</si>
  <si>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</si>
  <si>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</si>
  <si>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</si>
  <si>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</si>
  <si>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</si>
  <si>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</si>
  <si>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</si>
  <si>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</si>
  <si>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</si>
  <si>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</si>
  <si>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</si>
  <si>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</si>
  <si>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</si>
  <si>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</si>
  <si>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</si>
  <si>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</si>
  <si>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</si>
  <si>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</si>
  <si>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</si>
  <si>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</si>
  <si>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</si>
  <si>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</si>
  <si>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</si>
  <si>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</si>
  <si>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</si>
  <si>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</si>
  <si>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</si>
  <si>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</si>
  <si>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</si>
  <si>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</si>
  <si>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</si>
  <si>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</si>
  <si>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</si>
  <si>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</si>
  <si>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</si>
  <si>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</si>
  <si>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</si>
  <si>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</si>
  <si>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</si>
  <si>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</si>
  <si>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</si>
  <si>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</si>
  <si>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</si>
  <si>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</si>
  <si>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</si>
  <si>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</si>
  <si>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</si>
  <si>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</si>
  <si>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</si>
  <si>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</si>
  <si>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</si>
  <si>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</si>
  <si>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</si>
  <si>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</si>
  <si>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</si>
  <si>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</si>
  <si>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</si>
  <si>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</si>
  <si>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</si>
  <si>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</si>
  <si>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</si>
  <si>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</si>
  <si>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</si>
  <si>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</si>
  <si>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</si>
  <si>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</si>
  <si>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</si>
  <si>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</si>
  <si>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</si>
  <si>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</si>
  <si>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</si>
  <si>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</si>
  <si>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</si>
  <si>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</si>
  <si>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</si>
  <si>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</si>
  <si>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</si>
  <si>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</si>
  <si>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</si>
  <si>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</si>
  <si>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</si>
  <si>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</si>
  <si>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</si>
  <si>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</si>
  <si>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</si>
  <si>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</si>
  <si>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</si>
  <si>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</si>
  <si>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</si>
  <si>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</si>
  <si>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</si>
  <si>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</si>
  <si>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</si>
  <si>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</si>
  <si>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</si>
  <si>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</si>
  <si>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</si>
  <si>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</si>
  <si>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</si>
  <si>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</si>
  <si>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</si>
  <si>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</si>
  <si>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</si>
  <si>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</si>
  <si>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</si>
  <si>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</si>
  <si>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</si>
  <si>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</si>
  <si>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</si>
  <si>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</si>
  <si>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</si>
  <si>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</si>
  <si>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</si>
  <si>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</si>
  <si>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</si>
  <si>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</si>
  <si>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</si>
  <si>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</si>
  <si>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</si>
  <si>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</si>
  <si>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</si>
  <si>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</si>
  <si>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</si>
  <si>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</si>
  <si>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</si>
  <si>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</si>
  <si>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</si>
  <si>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</si>
  <si>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</si>
  <si>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</si>
  <si>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</si>
  <si>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</si>
  <si>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</si>
  <si>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</si>
  <si>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</si>
  <si>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</si>
  <si>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</si>
  <si>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</si>
  <si>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</si>
  <si>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</si>
  <si>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</si>
  <si>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</si>
  <si>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</si>
  <si>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</si>
  <si>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</si>
  <si>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</si>
  <si>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</si>
  <si>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</si>
  <si>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</si>
  <si>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</si>
  <si>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</si>
  <si>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</si>
  <si>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</si>
  <si>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</si>
  <si>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</si>
  <si>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</si>
  <si>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</si>
  <si>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</si>
  <si>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</si>
  <si>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</si>
  <si>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</si>
  <si>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</si>
  <si>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</si>
  <si>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</si>
  <si>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</si>
  <si>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</si>
  <si>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</si>
  <si>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</si>
  <si>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</si>
  <si>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</si>
  <si>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</si>
  <si>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</si>
  <si>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</si>
  <si>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</si>
  <si>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</si>
  <si>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</si>
  <si>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</si>
  <si>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</si>
  <si>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</si>
  <si>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</si>
  <si>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</si>
  <si>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</si>
  <si>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</si>
  <si>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</si>
  <si>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</si>
  <si>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</si>
  <si>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</si>
  <si>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</si>
  <si>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</si>
  <si>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</si>
  <si>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</si>
  <si>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</si>
  <si>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</si>
  <si>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</si>
  <si>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</si>
  <si>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</si>
  <si>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</si>
  <si>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</si>
  <si>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</si>
  <si>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</si>
  <si>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</si>
  <si>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</si>
  <si>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</si>
  <si>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</si>
  <si>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</si>
  <si>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</si>
  <si>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</si>
  <si>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</si>
  <si>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</si>
  <si>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</si>
  <si>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</si>
  <si>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</si>
  <si>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</si>
  <si>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</si>
  <si>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</si>
  <si>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</si>
  <si>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</si>
  <si>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</si>
  <si>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</si>
  <si>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</si>
  <si>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</si>
  <si>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</si>
  <si>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</si>
  <si>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</si>
  <si>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</si>
  <si>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</si>
  <si>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</si>
  <si>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</si>
  <si>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</si>
  <si>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</si>
  <si>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</si>
  <si>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</si>
  <si>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</si>
  <si>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</si>
  <si>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</si>
  <si>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</si>
  <si>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</si>
  <si>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</si>
  <si>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</si>
  <si>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</si>
  <si>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</si>
  <si>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</si>
  <si>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</si>
  <si>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</si>
  <si>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</si>
  <si>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</si>
  <si>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</si>
  <si>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</si>
  <si>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</si>
  <si>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</si>
  <si>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</si>
  <si>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</si>
  <si>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</si>
  <si>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</si>
  <si>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</si>
  <si>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</si>
  <si>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</si>
  <si>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</si>
  <si>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</si>
  <si>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</si>
  <si>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</si>
  <si>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</si>
  <si>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</si>
  <si>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</si>
  <si>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</si>
  <si>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</si>
  <si>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</si>
  <si>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</si>
  <si>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</si>
  <si>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</si>
  <si>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</si>
  <si>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</si>
  <si>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</si>
  <si>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</si>
  <si>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</si>
  <si>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</si>
  <si>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</si>
  <si>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</si>
  <si>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</si>
  <si>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</si>
  <si>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</si>
  <si>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</si>
  <si>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</si>
  <si>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</si>
  <si>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</si>
  <si>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</si>
  <si>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</si>
  <si>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</si>
  <si>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</si>
  <si>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</si>
  <si>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</si>
  <si>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</si>
  <si>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</si>
  <si>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</si>
  <si>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</si>
  <si>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</si>
  <si>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</si>
  <si>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</si>
  <si>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</si>
  <si>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</si>
  <si>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</si>
  <si>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</si>
  <si>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</si>
  <si>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</si>
  <si>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</si>
  <si>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</si>
  <si>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</si>
  <si>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</si>
  <si>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</si>
  <si>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</si>
  <si>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</si>
  <si>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</si>
  <si>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</si>
  <si>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</si>
  <si>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</si>
  <si>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</si>
  <si>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</si>
  <si>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</si>
  <si>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</si>
  <si>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</si>
  <si>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</si>
  <si>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</si>
  <si>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</si>
  <si>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</si>
  <si>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</si>
  <si>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</si>
  <si>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</si>
  <si>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</si>
  <si>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</si>
  <si>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</si>
  <si>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</si>
  <si>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</si>
  <si>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</si>
  <si>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</si>
  <si>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</si>
  <si>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</si>
  <si>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</si>
  <si>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</si>
  <si>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</si>
  <si>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</si>
  <si>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</si>
  <si>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</si>
  <si>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</si>
  <si>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</si>
  <si>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</si>
  <si>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</si>
  <si>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</si>
  <si>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</si>
  <si>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</si>
  <si>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</si>
  <si>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</si>
  <si>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</si>
  <si>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</si>
  <si>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</si>
  <si>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</si>
  <si>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</si>
  <si>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</si>
  <si>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</si>
  <si>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</si>
  <si>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</si>
  <si>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</si>
  <si>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</si>
  <si>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</si>
  <si>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</si>
  <si>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</si>
  <si>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</si>
  <si>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</si>
  <si>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</si>
  <si>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</si>
  <si>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</si>
  <si>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</si>
  <si>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</si>
  <si>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</si>
  <si>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</si>
  <si>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</si>
  <si>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</si>
  <si>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</si>
  <si>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</si>
  <si>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</si>
  <si>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</si>
  <si>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</si>
  <si>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</si>
  <si>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</si>
  <si>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</si>
  <si>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</si>
  <si>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</si>
  <si>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</si>
  <si>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</si>
  <si>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</si>
  <si>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</si>
  <si>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</si>
  <si>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</si>
  <si>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</si>
  <si>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</si>
  <si>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</si>
  <si>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</si>
  <si>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</si>
  <si>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</si>
  <si>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</si>
  <si>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</si>
  <si>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</si>
  <si>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</si>
  <si>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</si>
  <si>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</si>
  <si>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</si>
  <si>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</si>
  <si>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</si>
  <si>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</si>
  <si>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</si>
  <si>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</si>
  <si>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</si>
  <si>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</si>
  <si>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</si>
  <si>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</si>
  <si>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</si>
  <si>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</si>
  <si>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</si>
  <si>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</si>
  <si>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</si>
  <si>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</si>
  <si>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</si>
  <si>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</si>
  <si>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</si>
  <si>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</si>
  <si>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</si>
  <si>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</si>
  <si>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</si>
  <si>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</si>
  <si>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</si>
  <si>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</si>
  <si>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</si>
  <si>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</si>
  <si>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</si>
  <si>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</si>
  <si>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</si>
  <si>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</si>
  <si>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</si>
  <si>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</si>
  <si>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</si>
  <si>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</si>
  <si>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</si>
  <si>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</si>
  <si>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</si>
  <si>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</si>
  <si>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</si>
  <si>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</si>
  <si>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</si>
  <si>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</si>
  <si>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</si>
  <si>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</si>
  <si>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</si>
  <si>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</si>
  <si>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</si>
  <si>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</si>
  <si>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</si>
  <si>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</si>
  <si>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</si>
  <si>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</si>
  <si>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</si>
  <si>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</si>
  <si>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</si>
  <si>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</si>
  <si>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</si>
  <si>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</si>
  <si>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</si>
  <si>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</si>
  <si>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</si>
  <si>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</si>
  <si>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</si>
  <si>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</si>
  <si>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</si>
  <si>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</si>
  <si>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</si>
  <si>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</si>
  <si>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</si>
  <si>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</si>
  <si>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</si>
  <si>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</si>
  <si>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</si>
  <si>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</si>
  <si>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</si>
  <si>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</si>
  <si>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</si>
  <si>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</si>
  <si>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</si>
  <si>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</si>
  <si>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</si>
  <si>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</si>
  <si>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</si>
  <si>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</si>
  <si>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</si>
  <si>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</si>
  <si>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</si>
  <si>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</si>
  <si>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</si>
  <si>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</si>
  <si>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</si>
  <si>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</si>
  <si>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</si>
  <si>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</si>
  <si>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</si>
  <si>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</si>
  <si>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</si>
  <si>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</si>
  <si>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</si>
  <si>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</si>
  <si>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</si>
  <si>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</si>
  <si>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</si>
  <si>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</si>
  <si>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</si>
  <si>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</si>
  <si>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</si>
  <si>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</si>
  <si>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</si>
  <si>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</si>
  <si>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</si>
  <si>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</si>
  <si>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</si>
  <si>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</si>
  <si>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</si>
  <si>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</si>
  <si>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</si>
  <si>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</si>
  <si>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</si>
  <si>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</si>
  <si>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</si>
  <si>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</si>
  <si>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</si>
  <si>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</si>
  <si>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</si>
  <si>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</si>
  <si>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</si>
  <si>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</si>
  <si>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</si>
  <si>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</si>
  <si>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</si>
  <si>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</si>
  <si>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</si>
  <si>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</si>
  <si>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</si>
  <si>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</si>
  <si>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</si>
  <si>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</si>
  <si>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</si>
  <si>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</si>
  <si>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</si>
  <si>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</si>
  <si>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</si>
  <si>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</si>
  <si>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</si>
  <si>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</si>
  <si>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</si>
  <si>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</si>
  <si>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</si>
  <si>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</si>
  <si>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</si>
  <si>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</si>
  <si>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</si>
  <si>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</si>
  <si>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</si>
  <si>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</si>
  <si>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</si>
  <si>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</si>
  <si>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</si>
  <si>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</si>
  <si>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</si>
  <si>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</si>
  <si>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</si>
  <si>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</si>
  <si>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</si>
  <si>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</si>
  <si>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</si>
  <si>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</si>
  <si>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</si>
  <si>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</si>
  <si>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</si>
  <si>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</si>
  <si>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</si>
  <si>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</si>
  <si>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</si>
  <si>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</si>
  <si>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</si>
  <si>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</si>
  <si>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</si>
  <si>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</si>
  <si>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</si>
  <si>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</si>
  <si>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</si>
  <si>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</si>
  <si>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</si>
  <si>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</si>
  <si>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</si>
  <si>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</si>
  <si>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</si>
  <si>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</si>
  <si>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</si>
  <si>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</si>
  <si>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</si>
  <si>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</si>
  <si>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</si>
  <si>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</si>
  <si>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</si>
  <si>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</si>
  <si>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</si>
  <si>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</si>
  <si>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</si>
  <si>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</si>
  <si>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</si>
  <si>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</si>
  <si>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</si>
  <si>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</si>
  <si>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</si>
  <si>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</si>
  <si>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</si>
  <si>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</si>
  <si>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</si>
  <si>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</si>
  <si>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</si>
  <si>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</si>
  <si>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</si>
  <si>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</si>
  <si>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</si>
  <si>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</si>
  <si>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</si>
  <si>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</si>
  <si>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</si>
  <si>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</si>
  <si>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</si>
  <si>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</si>
  <si>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</si>
  <si>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</si>
  <si>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</si>
  <si>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</si>
  <si>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</si>
  <si>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</si>
  <si>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</si>
  <si>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</si>
  <si>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</si>
  <si>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</si>
  <si>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</si>
  <si>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</si>
  <si>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</si>
  <si>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</si>
  <si>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</si>
  <si>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</si>
  <si>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</si>
  <si>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</si>
  <si>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</si>
  <si>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</si>
  <si>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</si>
  <si>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</si>
  <si>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</si>
  <si>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</si>
  <si>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</si>
  <si>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</si>
  <si>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</si>
  <si>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</si>
  <si>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</si>
  <si>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</si>
  <si>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</si>
  <si>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</si>
  <si>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</si>
  <si>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</si>
  <si>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</si>
  <si>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</si>
  <si>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</si>
  <si>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</si>
  <si>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</si>
  <si>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</si>
  <si>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</si>
  <si>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</si>
  <si>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PCM-20251006-00000447</t>
  </si>
  <si>
    <t>Team informed ETA 90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</si>
  <si>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</si>
  <si>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</si>
  <si>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</si>
  <si>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</si>
  <si>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</si>
  <si>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</si>
  <si>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PCM-20251006-00000376 </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</si>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</sst>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0" fillId="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273.32680011574121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45936.275226041667</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45936.275226041667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45936.275226041667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45936.275226041667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45936.275226041667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45936.275226041667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45936.275226041667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45936.275226041667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45936.275226041667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45936.275226041667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45936.275226041667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45936.275226041667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45936.275226041667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45936.275226041667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45936.275226041667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45936.275226041667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45936.275226041667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45936.275226041667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45936.275226041667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45936.275226041667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45936.275226041667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45936.275226041667</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244.62344363425655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129.54814270833594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111.27538807870587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0.84310798611113569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0.45277233796514338</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45936.275226041667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45936.275226041667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45936.275226041667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45936.275226041667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45936.275226041667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45936.275226041667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45936.275226041667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45936.275226041667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45936.275226041667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45936.275226041667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45936.275226041667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45936.275226041667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45936.275226041667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45936.275226041667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45936.275226041667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45936.275226041667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45936.275226041667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45936.275226041667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45936.275226041667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45936.275226041667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45936.275226041667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45936.275226041667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45936.275226041667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45936.275226041667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45936.275226041667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45936.275226041667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45936.275226041667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45936.275226041667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45936.275226041667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45936.275226041667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45936.275226041667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45936.275226041667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45936.275226041667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45936.275226041667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45936.275226041667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45936.275226041667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45936.275226041667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45936.275226041667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45936.275226041667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45936.275226041667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45936.275226041667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45936.275226041667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45936.275226041667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45936.275226041667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45936.275226041667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45936.275226041667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45936.275226041667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45936.275226041667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45936.275226041667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45936.275226041667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45936.275226041667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45936.275226041667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45936.275226041667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45936.275226041667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45936.275226041667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45936.275226041667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45936.275226041667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45936.275226041667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45936.275226041667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45936.275226041667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45936.275226041667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45936.275226041667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45936.275226041667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45936.275226041667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45936.275226041667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45936.275226041667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45936.275226041667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45936.275226041667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45936.275226041667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45936.275226041667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45936.275226041667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45936.275226041667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45936.275226041667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45936.275226041667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45936.275226041667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45936.275226041667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45936.275226041667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45936.275226041667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45936.275226041667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45936.275226041667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45936.275226041667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45936.275226041667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45936.275226041667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45936.275226041667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45936.275226041667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45936.275226041667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45936.275226041667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45936.275226041667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45936.275226041667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45936.275226041667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45936.275226041667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45936.275226041667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45936.275226041667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45936.275226041667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45936.275226041667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45936.275226041667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45936.275226041667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45936.275226041667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45936.275226041667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45936.275226041667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45936.275226041667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45936.275226041667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45936.275226041667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45936.275226041667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45936.275226041667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45936.275226041667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45936.275226041667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45936.275226041667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45936.275226041667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45936.275226041667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45936.275226041667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45936.275226041667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45936.275226041667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45936.275226041667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45936.275226041667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45936.275226041667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45936.275226041667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45936.275226041667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45936.275226041667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45936.275226041667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45936.275226041667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45936.275226041667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45936.275226041667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45936.275226041667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45936.275226041667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45936.275226041667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45936.275226041667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45936.275226041667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45936.275226041667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45936.275226041667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45936.275226041667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45936.275226041667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45936.275226041667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45936.275226041667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45936.275226041667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45936.275226041667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45936.275226041667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45936.275226041667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45936.275226041667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45936.275226041667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45936.275226041667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45936.275226041667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45936.275226041667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45936.275226041667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45936.275226041667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45936.275226041667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45936.275226041667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45936.275226041667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45936.275226041667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45936.275226041667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45936.275226041667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45936.275226041667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45936.275226041667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45936.275226041667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45936.275226041667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45936.275226041667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45936.275226041667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45936.275226041667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45936.275226041667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45936.275226041667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45936.275226041667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45936.275226041667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45936.275226041667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45936.275226041667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45936.275226041667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45936.275226041667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45936.275226041667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45936.275226041667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45936.275226041667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45936.275226041667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45936.275226041667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45936.275226041667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45936.275226041667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45936.275226041667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45936.275226041667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45936.275226041667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45936.275226041667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45936.275226041667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45936.275226041667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45936.275226041667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45936.275226041667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45936.275226041667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45936.275226041667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45936.275226041667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45936.275226041667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45936.275226041667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45936.275226041667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45936.275226041667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45936.275226041667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45936.275226041667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45936.275226041667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45936.275226041667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45936.275226041667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45936.275226041667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45936.275226041667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45936.275226041667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45936.275226041667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45936.275226041667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45936.275226041667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45936.275226041667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45936.275226041667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45936.275226041667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45936.275226041667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45936.275226041667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45936.275226041667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45936.275226041667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45936.275226041667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45936.275226041667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45936.275226041667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45936.275226041667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45936.275226041667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45936.275226041667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45936.275226041667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45936.275226041667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45936.275226041667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45936.275226041667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45936.275226041667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45936.275226041667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45936.275226041667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45936.275226041667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45936.275226041667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45936.275226041667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45936.275226041667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45936.275226041667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45936.275226041667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45936.275226041667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45936.275226041667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45936.275226041667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45936.275226041667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45936.275226041667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45936.275226041667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45936.275226041667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45936.275226041667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45936.275226041667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45936.275226041667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45936.275226041667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45936.275226041667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45936.275226041667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45936.275226041667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45936.275226041667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45936.275226041667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45936.275226041667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45936.275226041667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45936.275226041667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45936.275226041667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45936.275226041667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45936.275226041667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45936.275226041667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45936.275226041667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45936.275226041667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45936.275226041667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45936.275226041667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45936.275226041667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45936.275226041667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45936.275226041667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45936.275226041667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45936.275226041667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45936.275226041667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45936.275226041667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45936.275226041667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45936.275226041667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45936.275226041667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45936.275226041667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45936.275226041667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45936.275226041667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3</v>
      </c>
      <c r="D2" s="18" t="s">
        <v>16577</v>
      </c>
      <c r="E2" s="18" t="s">
        <v>38964</v>
      </c>
      <c r="F2" s="20">
        <v>45936.264872685184</v>
      </c>
      <c r="G2" s="21">
        <f t="shared" ref="G2:G47" ca="1" si="0">IFERROR(NOW()-F2,"-")</f>
        <v>1.0353356483392417E-2</v>
      </c>
      <c r="H2" s="22">
        <v>45936.257048611114</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45936.275226041667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45936.275226041667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45936.275226041667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45936.275226041667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45936.275226041667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45936.275226041667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45936.275226041667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45936.275226041667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45936.275226041667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45936.275226041667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45936.275226041667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45936.275226041667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45936.275226041667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45936.275226041667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45936.275226041667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45936.275226041667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45936.275226041667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45936.275226041667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45936.275226041667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45936.275226041667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45936.275226041667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45936.275226041667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45936.275226041667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45936.275226041667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45936.275226041667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45936.275226041667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45936.275226041667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45936.275226041667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45936.275226041667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45936.275226041667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45936.275226041667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45936.275226041667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45936.275226041667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45936.275226041667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45936.275226041667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45936.275226041667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45936.275226041667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45936.275226041667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45936.275226041667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45936.275226041667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45936.275226041667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45936.275226041667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45936.275226041667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45936.275226041667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45936.275226041667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45936.275226041667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45936.275226041667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45936.275226041667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45936.275226041667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45936.275226041667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45936.275226041667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45936.275226041667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45936.275226041667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45936.275226041667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45936.275226041667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45936.275226041667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45936.275226041667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45936.275226041667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45936.275226041667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45936.275226041667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45936.275226041667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45936.275226041667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45936.275226041667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45936.275226041667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45936.275226041667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45936.275226041667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45936.275226041667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45936.275226041667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45936.275226041667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45936.275226041667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45936.275226041667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45936.275226041667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45936.275226041667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45936.275226041667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45936.275226041667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45936.275226041667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45936.275226041667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45936.275226041667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45936.275226041667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45936.275226041667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45936.275226041667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45936.275226041667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45936.275226041667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45936.275226041667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45936.275226041667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45936.275226041667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45936.275226041667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45936.275226041667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45936.275226041667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45936.275226041667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45936.275226041667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45936.275226041667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45936.275226041667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45936.275226041667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45936.275226041667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45936.275226041667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45936.275226041667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45936.275226041667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45936.275226041667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45936.275226041667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45936.275226041667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45936.275226041667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45936.275226041667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45936.275226041667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45936.275226041667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45936.275226041667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45936.275226041667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45936.275226041667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45936.275226041667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45936.275226041667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45936.275226041667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45936.275226041667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45936.275226041667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45936.275226041667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45936.275226041667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45936.275226041667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45936.275226041667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45936.275226041667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45936.275226041667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45936.275226041667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45936.275226041667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45936.275226041667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45936.275226041667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45936.275226041667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45936.275226041667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45936.275226041667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45936.275226041667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45936.275226041667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45936.275226041667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45936.275226041667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45936.275226041667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45936.275226041667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45936.275226041667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45936.275226041667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45936.275226041667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45936.275226041667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45936.275226041667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45936.275226041667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45936.275226041667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45936.275226041667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45936.275226041667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45936.275226041667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45936.275226041667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45936.275226041667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45936.275226041667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45936.275226041667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45936.275226041667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45936.275226041667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45936.275226041667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45936.275226041667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45936.275226041667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45936.275226041667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45936.275226041667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45936.275226041667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45936.275226041667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45936.275226041667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45936.275226041667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45936.275226041667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45936.275226041667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45936.275226041667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45936.275226041667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45936.275226041667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45936.275226041667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45936.275226041667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45936.275226041667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45936.275226041667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45936.275226041667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45936.275226041667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45936.275226041667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45936.275226041667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45936.275226041667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45936.275226041667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45936.275226041667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45936.275226041667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45936.275226041667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45936.275226041667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45936.275226041667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45936.275226041667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45936.275226041667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45936.275226041667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45936.275226041667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45936.275226041667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45936.275226041667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45936.275226041667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45936.275226041667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45936.275226041667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45936.275226041667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45936.275226041667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45936.275226041667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45936.275226041667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45936.275226041667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45936.275226041667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45936.275226041667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45936.275226041667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45936.275226041667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45936.275226041667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45936.275226041667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45936.275226041667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45936.275226041667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45936.275226041667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45936.275226041667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45936.275226041667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45936.275226041667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45936.275226041667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45936.275226041667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45936.275226041667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45936.275226041667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45936.275226041667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45936.275226041667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45936.275226041667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45936.275226041667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45936.275226041667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45936.275226041667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45936.275226041667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45936.275226041667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45936.275226041667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45936.275226041667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45936.275226041667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45936.275226041667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45936.275226041667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45936.275226041667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45936.275226041667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45936.275226041667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45936.275226041667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45936.275226041667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45936.275226041667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45936.275226041667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45936.275226041667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45936.275226041667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45936.275226041667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45936.275226041667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45936.275226041667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45936.275226041667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45936.275226041667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45936.275226041667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45936.275226041667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45936.275226041667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45936.275226041667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45936.275226041667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45936.275226041667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45936.275226041667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45936.275226041667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45936.275226041667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45936.275226041667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45936.275226041667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45936.275226041667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45936.275226041667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45936.275226041667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45936.275226041667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45936.275226041667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45936.275226041667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45936.275226041667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45936.275226041667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45936.275226041667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45936.275226041667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45936.275226041667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45936.275226041667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45936.275226041667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45936.275226041667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45936.275226041667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45936.275226041667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45936.275226041667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45936.275226041667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45936.275226041667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45936.275226041667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45936.275226041667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45936.275226041667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45936.275226041667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45936.275226041667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45936.275226041667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45936.275226041667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45936.275226041667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45936.275226041667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45936.275226041667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45936.275226041667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45936.275226041667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45936.275226041667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45936.275226041667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45936.275226041667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45936.275226041667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45936.275226041667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45936.275226041667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45936.275226041667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45936.275226041667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45936.275226041667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45936.275226041667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45936.275226041667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45936.275226041667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45936.275226041667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45936.275226041667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45936.275226041667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45936.275226041667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45936.275226041667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45936.275226041667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45936.275226041667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45936.275226041667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45936.275226041667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45936.275226041667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45936.275226041667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45936.275226041667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45936.275226041667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45936.275226041667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45936.275226041667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45936.275226041667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45936.275226041667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45936.275226041667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45936.275226041667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45936.275226041667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45936.275226041667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45936.275226041667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45936.275226041667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45936.275226041667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45936.275226041667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45936.275226041667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45936.275226041667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45936.275226041667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45936.275226041667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45936.275226041667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45936.275226041667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45936.275226041667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45936.275226041667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45936.275226041667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45936.275226041667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45936.275226041667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45936.275226041667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45936.275226041667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45936.275226041667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45936.275226041667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45936.275226041667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45936.275226041667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45936.275226041667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45936.275226041667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45936.275226041667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45936.275226041667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45936.275226041667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45936.275226041667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45936.275226041667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45936.275226041667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45936.275226041667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45936.275226041667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45936.275226041667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45936.275226041667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45936.275226041667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45936.275226041667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45936.275226041667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45936.275226041667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45936.275226041667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45936.275226041667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45936.275226041667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45936.275226041667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45936.275226041667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45936.275226041667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45936.275226041667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45936.275226041667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45936.275226041667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45936.275226041667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45936.275226041667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45936.275226041667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45936.275226041667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45936.275226041667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45936.275226041667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45936.275226041667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45936.275226041667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45936.275226041667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45936.275226041667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45936.275226041667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45936.275226041667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45936.275226041667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45936.275226041667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45936.275226041667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45936.275226041667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45936.275226041667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45936.275226041667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45936.275226041667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45936.275226041667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45936.275226041667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45936.275226041667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45936.275226041667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45936.275226041667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45936.275226041667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45936.275226041667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45936.275226041667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45936.275226041667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45936.275226041667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45936.275226041667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45936.275226041667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45936.275226041667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45936.275226041667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45936.275226041667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45936.275226041667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45936.275226041667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45936.275226041667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45936.275226041667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45936.275226041667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45936.275226041667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45936.275226041667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45936.275226041667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45936.275226041667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45936.275226041667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45936.275226041667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45936.275226041667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45936.275226041667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45936.275226041667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45936.275226041667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45936.275226041667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45936.275226041667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45936.275226041667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45936.275226041667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45936.275226041667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45936.275226041667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45936.275226041667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45936.275226041667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45936.275226041667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45936.275226041667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45936.275226041667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45936.275226041667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45936.275226041667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45936.275226041667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45936.275226041667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45936.275226041667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45936.275226041667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45936.275226041667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45936.275226041667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45936.275226041667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45936.275226041667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45936.275226041667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45936.275226041667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45936.275226041667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45936.275226041667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45936.275226041667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45936.275226041667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45936.275226041667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45936.275226041667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45936.275226041667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45936.275226041667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45936.275226041667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45936.275226041667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45936.275226041667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45936.275226041667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45936.275226041667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45936.275226041667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45936.275226041667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45936.275226041667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45936.275226041667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45936.275226041667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45936.275226041667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45936.275226041667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45936.275226041667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45936.275226041667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45936.275226041667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45936.275226041667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45936.275226041667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45936.275226041667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45936.275226041667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45936.275226041667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45936.275226041667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45936.275226041667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45936.275226041667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45936.275226041667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45936.275226041667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45936.275226041667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45936.275226041667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45936.275226041667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45936.275226041667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45936.275226041667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45936.275226041667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45936.275226041667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45936.275226041667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45936.275226041667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45936.275226041667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45936.275226041667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45936.275226041667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45936.275226041667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45936.275226041667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45936.275226041667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45936.275226041667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45936.275226041667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45936.275226041667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45936.275226041667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45936.275226041667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45936.275226041667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45936.275226041667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45936.275226041667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45936.275226041667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45936.275226041667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45936.275226041667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45936.275226041667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45936.275226041667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45936.275226041667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45936.275226041667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45936.275226041667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45936.275226041667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45936.275226041667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45936.275226041667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45936.275226041667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45936.275226041667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45936.275226041667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45936.275226041667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45936.275226041667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45936.275226041667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45936.275226041667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45936.275226041667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45936.275226041667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45936.275226041667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45936.275226041667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45936.275226041667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45936.275226041667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45936.275226041667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45936.275226041667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45936.275226041667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45936.275226041667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45936.275226041667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45936.275226041667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45936.275226041667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45936.275226041667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45936.275226041667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45936.275226041667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45936.275226041667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45936.275226041667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45936.275226041667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45936.275226041667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45936.275226041667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45936.275226041667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45936.275226041667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45936.275226041667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45936.275226041667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45936.275226041667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45936.275226041667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45936.275226041667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45936.275226041667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45936.275226041667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45936.275226041667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45936.275226041667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45936.275226041667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45936.275226041667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45936.275226041667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45936.275226041667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45936.275226041667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45936.275226041667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45936.275226041667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45936.275226041667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45936.275226041667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45936.275226041667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45936.275226041667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45936.275226041667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45936.275226041667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45936.275226041667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45936.275226041667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45936.275226041667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45936.275226041667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45936.275226041667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45936.275226041667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45936.275226041667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45936.275226041667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45936.275226041667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45936.275226041667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45936.275226041667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45936.275226041667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45936.275226041667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45936.275226041667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45936.275226041667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45936.275226041667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45936.275226041667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45936.275226041667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45936.275226041667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45936.275226041667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45936.275226041667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45936.275226041667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45936.275226041667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45936.275226041667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45936.275226041667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45936.275226041667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45936.275226041667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45936.275226041667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45936.275226041667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45936.275226041667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45936.275226041667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45936.275226041667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45936.275226041667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45936.275226041667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45936.275226041667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45936.275226041667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45936.275226041667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45936.275226041667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45936.275226041667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45936.275226041667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45936.275226041667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45936.275226041667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45936.275226041667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45936.275226041667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45936.275226041667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45936.275226041667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45936.275226041667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45936.275226041667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45936.275226041667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45936.275226041667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45936.275226041667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45936.275226041667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45936.275226041667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45936.275226041667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45936.275226041667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45936.275226041667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45936.275226041667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45936.275226041667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45936.275226041667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45936.275226041667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45936.275226041667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45936.275226041667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45936.275226041667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45936.275226041667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45936.275226041667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45936.275226041667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45936.275226041667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45936.275226041667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45936.275226041667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45936.275226041667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45936.275226041667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45936.275226041667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45936.275226041667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45936.275226041667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45936.275226041667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45936.275226041667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45936.275226041667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45936.275226041667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45936.275226041667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45936.275226041667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45936.275226041667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45936.275226041667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45936.275226041667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45936.275226041667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45936.275226041667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45936.275226041667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45936.275226041667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45936.275226041667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45936.275226041667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45936.275226041667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45936.275226041667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45936.275226041667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45936.275226041667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45936.275226041667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45936.275226041667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45936.275226041667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45936.275226041667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45936.275226041667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45936.275226041667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45936.275226041667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45936.275226041667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45936.275226041667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45936.275226041667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45936.275226041667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45936.275226041667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45936.275226041667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45936.275226041667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45936.275226041667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45936.275226041667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45936.275226041667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45936.275226041667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45936.275226041667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45936.275226041667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45936.275226041667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45936.275226041667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45936.275226041667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45936.275226041667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45936.275226041667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45936.275226041667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45936.275226041667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45936.275226041667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45936.275226041667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45936.275226041667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45936.275226041667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45936.275226041667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45936.275226041667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45936.275226041667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45936.275226041667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45936.275226041667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45936.275226041667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45936.275226041667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45936.275226041667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45936.275226041667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45936.275226041667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45936.275226041667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45936.275226041667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45936.275226041667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45936.275226041667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45936.275226041667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45936.275226041667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45936.275226041667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45936.275226041667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45936.275226041667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45936.275226041667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45936.275226041667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45936.275226041667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45936.275226041667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45936.275226041667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45936.275226041667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45936.275226041667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45936.275226041667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45936.275226041667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45936.275226041667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45936.275226041667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45936.275226041667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45936.275226041667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45936.275226041667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45936.275226041667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45936.275226041667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45936.275226041667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45936.275226041667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45936.275226041667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45936.275226041667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45936.275226041667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45936.275226041667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45936.275226041667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45936.275226041667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45936.275226041667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45936.275226041667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45936.275226041667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45936.275226041667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45936.275226041667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45936.275226041667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45936.275226041667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45936.275226041667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45936.275226041667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45936.275226041667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45936.275226041667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45936.275226041667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45936.275226041667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45936.275226041667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45936.275226041667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45936.275226041667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45936.275226041667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45936.275226041667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45936.275226041667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45936.275226041667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45936.275226041667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45936.275226041667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45936.275226041667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45936.275226041667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45936.275226041667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45936.275226041667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45936.275226041667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45936.275226041667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45936.275226041667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45936.275226041667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45936.275226041667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45936.275226041667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45936.275226041667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45936.275226041667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45936.275226041667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45936.275226041667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45936.275226041667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45936.275226041667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45936.275226041667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45936.275226041667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45936.275226041667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45936.275226041667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45936.275226041667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45936.275226041667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45936.275226041667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45936.275226041667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45936.275226041667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45936.275226041667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45936.275226041667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45936.275226041667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45936.275226041667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45936.275226041667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45936.275226041667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45936.275226041667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45936.275226041667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45936.275226041667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45936.275226041667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45936.275226041667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45936.275226041667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45936.275226041667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45936.275226041667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45936.275226041667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45936.275226041667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45936.275226041667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45936.275226041667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45936.275226041667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45936.275226041667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45936.275226041667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45936.275226041667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45936.275226041667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45936.275226041667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45936.275226041667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45936.275226041667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45936.275226041667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45936.275226041667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45936.275226041667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45936.275226041667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45936.275226041667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45936.275226041667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45936.275226041667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45936.275226041667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45936.275226041667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45936.275226041667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45936.275226041667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45936.275226041667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45936.275226041667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45936.275226041667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45936.275226041667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45936.275226041667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45936.275226041667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45936.275226041667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45936.275226041667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45936.275226041667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45936.275226041667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45936.275226041667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45936.275226041667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45936.275226041667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45936.275226041667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45936.275226041667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45936.275226041667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45936.275226041667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45936.275226041667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45936.275226041667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45936.275226041667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45936.275226041667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45936.275226041667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45936.275226041667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45936.275226041667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45936.275226041667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45936.275226041667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45936.275226041667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45936.275226041667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45936.275226041667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45936.275226041667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45936.275226041667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45936.275226041667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45936.275226041667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45936.275226041667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45936.275226041667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45936.275226041667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45936.275226041667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45936.275226041667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45936.275226041667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45936.275226041667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45936.275226041667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45936.275226041667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45936.275226041667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45936.275226041667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45936.275226041667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45936.275226041667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45936.275226041667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45936.275226041667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45936.275226041667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45936.275226041667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45936.275226041667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45936.275226041667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45936.275226041667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45936.275226041667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45936.275226041667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45936.275226041667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45936.275226041667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45936.275226041667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45936.275226041667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45936.275226041667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45936.275226041667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45936.275226041667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45936.275226041667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45936.275226041667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45936.275226041667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45936.275226041667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45936.275226041667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45936.275226041667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45936.275226041667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45936.275226041667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45936.275226041667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45936.275226041667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45936.275226041667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45936.275226041667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45936.275226041667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45936.275226041667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45936.275226041667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45936.275226041667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45936.275226041667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45936.275226041667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45936.275226041667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45936.275226041667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45936.275226041667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45936.275226041667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45936.275226041667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45936.275226041667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45936.275226041667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45936.275226041667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45936.275226041667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45936.275226041667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45936.275226041667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45936.275226041667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45936.275226041667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45936.275226041667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45936.275226041667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45936.275226041667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45936.275226041667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45936.275226041667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45936.275226041667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45936.275226041667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45936.275226041667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45936.275226041667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45936.275226041667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45936.275226041667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45936.275226041667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45936.275226041667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45936.275226041667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45936.275226041667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45936.275226041667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45936.275226041667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45936.275226041667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45936.275226041667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45936.275226041667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45936.275226041667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45936.275226041667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45936.275226041667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45936.275226041667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45936.275226041667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45936.275226041667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45936.275226041667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45936.275226041667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45936.275226041667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45936.275226041667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45936.275226041667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45936.275226041667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45936.275226041667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45936.275226041667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45936.275226041667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45936.275226041667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45936.275226041667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45936.275226041667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45936.275226041667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45936.275226041667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45936.275226041667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45936.275226041667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45936.275226041667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45936.275226041667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45936.275226041667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45936.275226041667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45936.275226041667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45936.275226041667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45936.275226041667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45936.275226041667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45936.275226041667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45936.275226041667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45936.275226041667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45936.275226041667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45936.275226041667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45936.275226041667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45936.275226041667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45936.275226041667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45936.275226041667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45936.275226041667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45936.275226041667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45936.275226041667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45936.275226041667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45936.275226041667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45936.275226041667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45936.275226041667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45936.275226041667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45936.275226041667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45936.275226041667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45936.275226041667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45936.275226041667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45936.275226041667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45936.275226041667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45936.275226041667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45936.275226041667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45936.275226041667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45936.275226041667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45936.275226041667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45936.275226041667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45936.275226041667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45936.275226041667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45936.275226041667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45936.275226041667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45936.275226041667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45936.275226041667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45936.275226041667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45936.275226041667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45936.275226041667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45936.275226041667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45936.275226041667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45936.275226041667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45936.275226041667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45936.275226041667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45936.275226041667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45936.275226041667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45936.275226041667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45936.275226041667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45936.275226041667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45936.275226041667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45936.275226041667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45936.275226041667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45936.275226041667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45936.275226041667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45936.275226041667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45936.275226041667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45936.275226041667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45936.275226041667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45936.275226041667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45936.275226041667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45936.275226041667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45936.275226041667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45936.275226041667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45936.275226041667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45936.275226041667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45936.275226041667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45936.275226041667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45936.275226041667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45936.275226041667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45936.275226041667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45936.275226041667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45936.275226041667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45936.275226041667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45936.275226041667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45936.275226041667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45936.275226041667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45936.275226041667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45936.275226041667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45936.275226041667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45936.275226041667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45936.275226041667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45936.275226041667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45936.275226041667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45936.275226041667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45936.275226041667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45936.275226041667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45936.275226041667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45936.275226041667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45936.275226041667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45936.275226041667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45936.275226041667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45936.275226041667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45936.275226041667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45936.275226041667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45936.275226041667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45936.275226041667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45936.275226041667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45936.275226041667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45936.275226041667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45936.275226041667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45936.275226041667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45936.275226041667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45936.275226041667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45936.275226041667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45936.275226041667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45936.275226041667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45936.275226041667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45936.275226041667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45936.275226041667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45936.275226041667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45936.275226041667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45936.275226041667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45936.275226041667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45936.275226041667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45936.275226041667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45936.275226041667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45936.275226041667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45936.275226041667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45936.275226041667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45936.275226041667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45936.275226041667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45936.275226041667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45936.275226041667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45936.275226041667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45936.275226041667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45936.275226041667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45936.275226041667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45936.275226041667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45936.275226041667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45936.275226041667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45936.275226041667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45936.275226041667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45936.275226041667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45936.275226041667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45936.275226041667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45936.275226041667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45936.275226041667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45936.275226041667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45936.275226041667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45936.275226041667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45936.275226041667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45936.275226041667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45936.275226041667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45936.275226041667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45936.275226041667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45936.275226041667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45936.275226041667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45936.275226041667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45936.275226041667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45936.275226041667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45936.275226041667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45936.275226041667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45936.275226041667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45936.275226041667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45936.275226041667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45936.275226041667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45936.275226041667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45936.275226041667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45936.275226041667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45936.275226041667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45936.275226041667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45936.275226041667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45936.275226041667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45936.275226041667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45936.275226041667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45936.275226041667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45936.275226041667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45936.275226041667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45936.275226041667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45936.275226041667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45936.275226041667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45936.275226041667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45936.275226041667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45936.275226041667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45936.275226041667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45936.275226041667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45936.275226041667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45936.275226041667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45936.275226041667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45936.275226041667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45936.275226041667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45936.275226041667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45936.275226041667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45936.275226041667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45936.275226041667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45936.275226041667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45936.275226041667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45936.275226041667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45936.275226041667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45936.275226041667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45936.275226041667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45936.275226041667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45936.275226041667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45936.275226041667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45936.275226041667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45936.275226041667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45936.275226041667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45936.275226041667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45936.275226041667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45936.275226041667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45936.275226041667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45936.275226041667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45936.275226041667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45936.275226041667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45936.275226041667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45936.275226041667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45936.275226041667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45936.275226041667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45936.275226041667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45936.275226041667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45936.275226041667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45936.275226041667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45936.275226041667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45936.275226041667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45936.275226041667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45936.275226041667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45936.275226041667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45936.275226041667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45936.275226041667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45936.275226041667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45936.275226041667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45936.275226041667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45936.275226041667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45936.275226041667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45936.275226041667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45936.275226041667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45936.275226041667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45936.275226041667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45936.275226041667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45936.275226041667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45936.275226041667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45936.275226041667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45936.275226041667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45936.275226041667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45936.275226041667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45936.275226041667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45936.275226041667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45936.275226041667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45936.275226041667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45936.275226041667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45936.275226041667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45936.275226041667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45936.275226041667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45936.275226041667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45936.275226041667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45936.275226041667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45936.275226041667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45936.275226041667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45936.275226041667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45936.275226041667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45936.275226041667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45936.275226041667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45936.275226041667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45936.275226041667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45936.275226041667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45936.275226041667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45936.275226041667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45936.275226041667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45936.275226041667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45936.275226041667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45936.275226041667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45936.275226041667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45936.275226041667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45936.275226041667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45936.275226041667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45936.275226041667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45936.275226041667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45936.275226041667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45936.275226041667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45936.275226041667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45936.275226041667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45936.275226041667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45936.275226041667</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232.79450844907115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1.1182815972206299</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2</v>
      </c>
      <c r="D4" s="107" t="s">
        <v>24086</v>
      </c>
      <c r="E4" s="112" t="s">
        <v>38964</v>
      </c>
      <c r="F4" s="113">
        <v>45936.2</v>
      </c>
      <c r="G4" s="114">
        <f ca="1">IFERROR(NOW()-F4,"")</f>
        <v>7.5226041670248378E-2</v>
      </c>
      <c r="H4" s="113">
        <v>45936.191527777781</v>
      </c>
      <c r="I4" s="110" t="str">
        <f>IFERROR(VLOOKUP(D4,DB!A:F,6,0),"")</f>
        <v>SCECO</v>
      </c>
      <c r="J4" s="110" t="str">
        <f>IFERROR(VLOOKUP(D4,DB!A:G,7,0),"")</f>
        <v>Dead</v>
      </c>
      <c r="K4" s="115" t="s">
        <v>39063</v>
      </c>
      <c r="L4" s="107" t="str">
        <f>IFERROR(VLOOKUP(D4,DB!A:I,9,0),"")</f>
        <v>Latis</v>
      </c>
    </row>
    <row r="5" spans="1:16" ht="15" customHeight="1">
      <c r="A5" s="110" t="s">
        <v>39064</v>
      </c>
      <c r="B5" s="110" t="str">
        <f>IFERROR(VLOOKUP(D5,DB!A:K,11,0),"")</f>
        <v>R4</v>
      </c>
      <c r="C5" s="111">
        <v>3</v>
      </c>
      <c r="D5" s="107" t="s">
        <v>25996</v>
      </c>
      <c r="E5" s="112" t="s">
        <v>39043</v>
      </c>
      <c r="F5" s="113">
        <v>45936.209791666668</v>
      </c>
      <c r="G5" s="114">
        <f ca="1">IFERROR(NOW()-F5,"")</f>
        <v>6.543437499931315E-2</v>
      </c>
      <c r="H5" s="113">
        <v>45936.26666666667</v>
      </c>
      <c r="I5" s="110" t="str">
        <f>IFERROR(VLOOKUP(D5,DB!A:F,6,0),"")</f>
        <v>SCECO</v>
      </c>
      <c r="J5" s="110" t="str">
        <f>IFERROR(VLOOKUP(D5,DB!A:G,7,0),"")</f>
        <v>Dead+Dead</v>
      </c>
      <c r="K5" s="115" t="s">
        <v>39065</v>
      </c>
      <c r="L5" s="107" t="str">
        <f>IFERROR(VLOOKUP(D5,DB!A:I,9,0),"")</f>
        <v>Latis</v>
      </c>
    </row>
    <row r="6" spans="1:16" ht="15" customHeight="1">
      <c r="A6" s="110"/>
      <c r="B6" s="110" t="str">
        <f>IFERROR(VLOOKUP(D6,DB!A:K,11,0),"")</f>
        <v/>
      </c>
      <c r="C6" s="111"/>
      <c r="D6" s="107"/>
      <c r="E6" s="112"/>
      <c r="F6" s="113"/>
      <c r="G6" s="114">
        <f ca="1">IFERROR(NOW()-F6,"")</f>
        <v>45936.275226041667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45936.275226041667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45936.275226041667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45936.275226041667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45936.275226041667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45936.275226041667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45936.275226041667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45936.275226041667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45936.275226041667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45936.275226041667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45936.275226041667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45936.275226041667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45936.275226041667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45936.275226041667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45936.275226041667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45936.275226041667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45936.275226041667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45936.275226041667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45936.275226041667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45936.275226041667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45936.275226041667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45936.275226041667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45936.275226041667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45936.275226041667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45936.275226041667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45936.275226041667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45936.275226041667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45936.275226041667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45936.275226041667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45936.275226041667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45936.275226041667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45936.275226041667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45936.275226041667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45936.275226041667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45936.275226041667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45936.275226041667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45936.275226041667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45936.275226041667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45936.275226041667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45936.275226041667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45936.275226041667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45936.275226041667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45936.275226041667</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44.443165856479027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10.086348726850701</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0.30452002314996207</v>
      </c>
      <c r="H4" s="38">
        <v>45935.964918981481</v>
      </c>
      <c r="I4" s="37" t="str">
        <f>IFERROR(VLOOKUP(D4,DB!A:F,6,0),"")</f>
        <v>Generator-SG</v>
      </c>
      <c r="J4" s="37" t="str">
        <f>IFERROR(VLOOKUP(D4,DB!A:G,7,0),"")</f>
        <v>Dead</v>
      </c>
      <c r="K4" s="37" t="s">
        <v>39071</v>
      </c>
      <c r="L4" s="37" t="str">
        <f>IFERROR(VLOOKUP(D4,DB!A:I,9,0),"")</f>
        <v>Latis</v>
      </c>
      <c r="M4" s="136"/>
    </row>
    <row r="5" spans="1:13" ht="30.75">
      <c r="A5" s="37" t="s">
        <v>39072</v>
      </c>
      <c r="B5" s="37" t="str">
        <f>IFERROR(VLOOKUP(D5,DB!A:K,11,0),"")</f>
        <v>R5</v>
      </c>
      <c r="C5" s="37">
        <v>1</v>
      </c>
      <c r="D5" s="37" t="s">
        <v>35624</v>
      </c>
      <c r="E5" s="37" t="s">
        <v>38964</v>
      </c>
      <c r="F5" s="38">
        <v>45936.163530092592</v>
      </c>
      <c r="G5" s="39">
        <f ca="1">IFERROR(NOW()-F5,"-")</f>
        <v>0.11169594907551073</v>
      </c>
      <c r="H5" s="38">
        <v>45936.070914351854</v>
      </c>
      <c r="I5" s="37" t="str">
        <f>IFERROR(VLOOKUP(D5,DB!A:F,6,0),"")</f>
        <v>SCECO</v>
      </c>
      <c r="J5" s="37" t="str">
        <f>IFERROR(VLOOKUP(D5,DB!A:G,7,0),"")</f>
        <v>Dead</v>
      </c>
      <c r="K5" s="37" t="s">
        <v>39073</v>
      </c>
      <c r="L5" s="37" t="str">
        <f>IFERROR(VLOOKUP(D5,DB!A:I,9,0),"")</f>
        <v>Latis</v>
      </c>
      <c r="M5" s="136"/>
    </row>
    <row r="6" spans="1:13" ht="30.75">
      <c r="A6" s="92" t="s">
        <v>39074</v>
      </c>
      <c r="B6" s="92" t="str">
        <f>IFERROR(VLOOKUP(D6,DB!A:K,11,0),"")</f>
        <v>R5</v>
      </c>
      <c r="C6" s="92">
        <v>1</v>
      </c>
      <c r="D6" s="92" t="s">
        <v>32332</v>
      </c>
      <c r="E6" s="92" t="s">
        <v>38964</v>
      </c>
      <c r="F6" s="134">
        <v>45936.16474537037</v>
      </c>
      <c r="G6" s="135">
        <f ca="1">IFERROR(NOW()-F6,"-")</f>
        <v>0.11048067129740957</v>
      </c>
      <c r="H6" s="134">
        <v>45935.957835648151</v>
      </c>
      <c r="I6" s="92" t="str">
        <f>IFERROR(VLOOKUP(D6,DB!A:F,6,0),"")</f>
        <v>SCECO</v>
      </c>
      <c r="J6" s="92" t="str">
        <f>IFERROR(VLOOKUP(D6,DB!A:G,7,0),"")</f>
        <v>Dead+Weak</v>
      </c>
      <c r="K6" s="137" t="s">
        <v>39073</v>
      </c>
      <c r="L6" s="92" t="str">
        <f>IFERROR(VLOOKUP(D6,DB!A:I,9,0),"")</f>
        <v>Latis</v>
      </c>
      <c r="M6" s="136"/>
    </row>
    <row r="7" spans="1:13" ht="15">
      <c r="A7" s="37" t="s">
        <v>39075</v>
      </c>
      <c r="B7" s="37" t="str">
        <f>IFERROR(VLOOKUP(D7,DB!A:K,11,0),"")</f>
        <v>R5</v>
      </c>
      <c r="C7" s="37">
        <v>1</v>
      </c>
      <c r="D7" s="142" t="s">
        <v>36120</v>
      </c>
      <c r="E7" s="37" t="s">
        <v>38964</v>
      </c>
      <c r="F7" s="38">
        <v>45936.255486111113</v>
      </c>
      <c r="G7" s="39">
        <f ca="1">IFERROR(NOW()-F7,"-")</f>
        <v>1.9739930554351304E-2</v>
      </c>
      <c r="H7" s="38">
        <v>45936.249826388892</v>
      </c>
      <c r="I7" s="37" t="str">
        <f>IFERROR(VLOOKUP(D7,DB!A:F,6,0),"")</f>
        <v>Generator-SG</v>
      </c>
      <c r="J7" s="37" t="str">
        <f>IFERROR(VLOOKUP(D7,DB!A:G,7,0),"")</f>
        <v>Dead</v>
      </c>
      <c r="K7" s="37" t="s">
        <v>39076</v>
      </c>
      <c r="L7" s="37" t="str">
        <f>IFERROR(VLOOKUP(D7,DB!A:I,9,0),"")</f>
        <v>Latis</v>
      </c>
      <c r="M7" s="136"/>
    </row>
    <row r="8" spans="1:13" ht="15">
      <c r="A8" s="37"/>
      <c r="B8" s="37" t="str">
        <f>IFERROR(VLOOKUP(D8,DB!A:K,11,0),"")</f>
        <v/>
      </c>
      <c r="C8" s="37"/>
      <c r="D8" s="37"/>
      <c r="E8" s="37"/>
      <c r="F8" s="38"/>
      <c r="G8" s="39">
        <f ca="1">IFERROR(NOW()-F8,"-")</f>
        <v>45936.275226041667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45936.275226041667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45936.275226041667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45936.275226041667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45936.275226041667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45936.275226041667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45936.275226041667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45936.275226041667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45936.275226041667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45936.275226041667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45936.275226041667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45936.275226041667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45936.275226041667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45936.275226041667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45936.275226041667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45936.275226041667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45936.275226041667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45936.275226041667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45936.275226041667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45936.275226041667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45936.275226041667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45936.275226041667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45936.275226041667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45936.275226041667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45936.275226041667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45936.275226041667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45936.275226041667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45936.275226041667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45936.275226041667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45936.275226041667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45936.275226041667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45936.275226041667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45936.275226041667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45936.275226041667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45936.275226041667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45936.275226041667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45936.275226041667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45936.275226041667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45936.275226041667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45936.275226041667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45936.275226041667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45936.275226041667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45936.275226041667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45936.275226041667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45936.275226041667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45936.275226041667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45936.275226041667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45936.275226041667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45936.275226041667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45936.275226041667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45936.275226041667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45936.275226041667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45936.275226041667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45936.275226041667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45936.275226041667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45936.275226041667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45936.275226041667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45936.275226041667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45936.275226041667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45936.275226041667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45936.275226041667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45936.275226041667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45936.275226041667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45936.275226041667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45936.275226041667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45936.275226041667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45936.275226041667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45936.275226041667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45936.275226041667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45936.275226041667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45936.275226041667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45936.275226041667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45936.275226041667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45936.275226041667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45936.275226041667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45936.275226041667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45936.275226041667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45936.275226041667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45936.275226041667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45936.275226041667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45936.275226041667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45936.275226041667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45936.275226041667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45936.275226041667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45936.275226041667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45936.275226041667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45936.275226041667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45936.275226041667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45936.275226041667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45936.275226041667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45936.275226041667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45936.275226041667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45936.275226041667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45936.275226041667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45936.275226041667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45936.275226041667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45936.275226041667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45936.275226041667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45936.275226041667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45936.275226041667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45936.275226041667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45936.275226041667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45936.275226041667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45936.275226041667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45936.275226041667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45936.275226041667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45936.275226041667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45936.275226041667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45936.275226041667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45936.275226041667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45936.275226041667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45936.275226041667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45936.275226041667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45936.275226041667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45936.275226041667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45936.275226041667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45936.275226041667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45936.275226041667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45936.275226041667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45936.275226041667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45936.275226041667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45936.275226041667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45936.275226041667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45936.275226041667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45936.275226041667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45936.275226041667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45936.275226041667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45936.275226041667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45936.275226041667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45936.275226041667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45936.275226041667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45936.275226041667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45936.275226041667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45936.275226041667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45936.275226041667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45936.275226041667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45936.275226041667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45936.275226041667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45936.275226041667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45936.275226041667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45936.275226041667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45936.275226041667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45936.275226041667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45936.275226041667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45936.275226041667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45936.275226041667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45936.275226041667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45936.275226041667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45936.275226041667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45936.275226041667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45936.275226041667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45936.275226041667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45936.275226041667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45936.275226041667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45936.275226041667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45936.275226041667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45936.275226041667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45936.275226041667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45936.275226041667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45936.275226041667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45936.275226041667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45936.275226041667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45936.275226041667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45936.275226041667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45936.275226041667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45936.275226041667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45936.275226041667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9.5023788194448571</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45936.275226041667</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2.3942538194460212</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1.3329806712936261</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2</v>
      </c>
      <c r="D6" s="120" t="s">
        <v>31933</v>
      </c>
      <c r="E6" s="123" t="s">
        <v>38964</v>
      </c>
      <c r="F6" s="124">
        <v>45936.26048611111</v>
      </c>
      <c r="G6" s="89">
        <f ca="1">IFERROR(NOW()-F6,"-")</f>
        <v>1.4739930556970648E-2</v>
      </c>
      <c r="H6" s="124">
        <v>45936.25377314815</v>
      </c>
      <c r="I6" s="120" t="str">
        <f>IFERROR(VLOOKUP(D6,DB!A:F,6,0),"")</f>
        <v>SCECO</v>
      </c>
      <c r="J6" s="120" t="str">
        <f>IFERROR(VLOOKUP(D6,DB!A:G,7,0),"")</f>
        <v>Dead</v>
      </c>
      <c r="K6" s="125" t="s">
        <v>39084</v>
      </c>
      <c r="L6" s="126" t="str">
        <f>IFERROR(VLOOKUP(D6,DB!A:I,9,0),"")</f>
        <v>Latis</v>
      </c>
    </row>
    <row r="7" spans="1:16383" ht="31.5" customHeight="1">
      <c r="A7" s="121"/>
      <c r="B7" s="120" t="str">
        <f>IFERROR(VLOOKUP(D7,DB!A:K,11,0),"")</f>
        <v/>
      </c>
      <c r="C7" s="122"/>
      <c r="D7" s="120"/>
      <c r="E7" s="123"/>
      <c r="F7" s="124"/>
      <c r="G7" s="89">
        <f ca="1">IFERROR(NOW()-F7,"-")</f>
        <v>45936.275226041667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45936.275226041667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45936.275226041667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45936.275226041667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45936.275226041667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45936.275226041667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45936.275226041667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45936.275226041667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45936.275226041667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45936.275226041667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45936.275226041667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45936.275226041667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45936.275226041667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45936.275226041667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45936.275226041667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45936.275226041667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45936.275226041667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45936.275226041667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45936.275226041667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45936.275226041667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45936.275226041667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45936.275226041667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45936.275226041667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45936.275226041667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45936.275226041667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45936.275226041667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45936.275226041667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45936.275226041667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45936.275226041667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45936.275226041667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45936.275226041667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45936.275226041667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45936.275226041667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45936.275226041667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45936.275226041667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45936.275226041667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45936.275226041667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45936.275226041667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45936.275226041667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45936.275226041667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45936.275226041667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45936.275226041667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45936.275226041667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45936.275226041667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45936.275226041667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45936.275226041667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45936.275226041667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45936.275226041667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45936.275226041667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45936.275226041667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45936.275226041667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45936.275226041667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45936.275226041667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45936.275226041667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45936.275226041667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45936.275226041667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45936.275226041667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45936.275226041667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45936.275226041667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45936.275226041667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45936.275226041667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45936.275226041667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45936.275226041667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45936.275226041667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45936.275226041667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45936.275226041667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45936.275226041667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45936.275226041667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45936.275226041667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45936.275226041667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45936.275226041667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45936.275226041667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45936.275226041667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45936.275226041667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45936.275226041667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45936.275226041667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45936.275226041667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45936.275226041667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45936.275226041667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45936.275226041667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45936.275226041667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45936.275226041667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45936.275226041667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45936.275226041667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45936.275226041667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45936.275226041667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45936.275226041667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45936.275226041667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45936.275226041667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45936.275226041667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45936.275226041667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45936.275226041667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45936.275226041667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45936.275226041667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45936.275226041667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45936.275226041667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45936.275226041667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45936.275226041667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45936.275226041667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45936.275226041667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45936.275226041667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45936.275226041667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45936.275226041667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45936.275226041667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45936.275226041667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45936.275226041667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45936.275226041667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45936.275226041667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45936.275226041667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45936.275226041667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45936.275226041667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45936.275226041667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45936.275226041667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45936.275226041667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45936.275226041667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45936.275226041667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45936.275226041667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45936.275226041667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45936.275226041667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45936.275226041667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45936.275226041667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45936.275226041667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45936.275226041667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45936.275226041667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45936.275226041667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45936.275226041667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45936.275226041667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45936.275226041667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45936.275226041667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45936.275226041667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45936.275226041667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45936.275226041667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45936.275226041667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45936.275226041667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45936.275226041667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45936.275226041667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45936.275226041667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45936.275226041667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45936.275226041667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45936.275226041667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45936.275226041667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45936.275226041667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45936.275226041667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45936.275226041667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45936.275226041667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45936.275226041667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45936.275226041667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45936.275226041667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45936.275226041667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45936.275226041667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45936.275226041667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45936.275226041667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45936.275226041667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45936.275226041667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45936.275226041667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45936.275226041667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45936.275226041667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45936.275226041667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45936.275226041667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45936.275226041667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45936.275226041667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45936.275226041667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45936.275226041667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45936.275226041667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45936.275226041667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45936.275226041667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45936.275226041667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45936.275226041667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45936.275226041667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45936.275226041667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45936.275226041667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45936.275226041667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45936.275226041667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45936.275226041667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45936.275226041667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45936.275226041667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45936.275226041667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45936.275226041667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45936.275226041667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45936.275226041667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45936.275226041667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45936.275226041667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45936.275226041667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45936.275226041667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45936.275226041667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45936.275226041667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45936.275226041667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45936.275226041667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45936.275226041667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45936.275226041667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45936.275226041667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45936.275226041667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45936.275226041667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45936.275226041667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45936.275226041667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45936.275226041667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45936.275226041667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45936.275226041667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45936.275226041667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45936.275226041667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45936.275226041667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45936.275226041667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45936.275226041667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45936.275226041667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45936.275226041667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45936.275226041667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45936.275226041667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45936.275226041667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45936.275226041667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45936.275226041667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45936.275226041667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45936.275226041667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45936.275226041667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45936.275226041667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45936.275226041667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45936.275226041667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45936.275226041667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45936.275226041667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45936.275226041667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45936.275226041667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45936.275226041667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45936.275226041667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45936.275226041667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45936.275226041667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45936.275226041667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45936.275226041667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45936.275226041667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45936.275226041667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45936.275226041667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45936.275226041667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45936.275226041667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45936.275226041667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45936.275226041667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45936.275226041667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45936.275226041667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45936.275226041667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45936.275226041667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45936.275226041667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45936.275226041667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45936.275226041667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45936.275226041667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45936.275226041667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45936.275226041667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45936.275226041667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45936.275226041667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45936.275226041667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45936.275226041667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45936.275226041667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45936.275226041667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45936.275226041667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45936.275226041667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45936.275226041667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45936.275226041667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45936.275226041667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45936.275226041667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45936.275226041667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45936.275226041667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45936.275226041667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45936.275226041667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45936.275226041667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45936.275226041667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45936.275226041667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45936.275226041667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45936.275226041667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45936.275226041667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45936.275226041667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45936.275226041667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45936.275226041667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45936.275226041667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45936.275226041667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45936.275226041667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45936.275226041667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45936.275226041667</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