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15" documentId="13_ncr:1_{F6CB121F-512D-4AA6-A0C1-0FB36C537598}" xr6:coauthVersionLast="47" xr6:coauthVersionMax="47" xr10:uidLastSave="{993DA7EF-5D34-47C0-A3B1-C705D5C85A9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<sst xmlns="http://schemas.openxmlformats.org/spreadsheetml/2006/main" count="178583" uniqueCount="39074">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</sst>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275.68221967592399</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45938.63064560185</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45938.63064560185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45938.63064560185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45938.63064560185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45938.63064560185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45938.63064560185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45938.63064560185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45938.63064560185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45938.63064560185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45938.63064560185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45938.63064560185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45938.63064560185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45938.63064560185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45938.63064560185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45938.63064560185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45938.63064560185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45938.63064560185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45938.63064560185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45938.63064560185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45938.63064560185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45938.63064560185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45938.63064560185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45938.63064560185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45938.63064560185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45938.63064560185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45938.63064560185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45938.63064560185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45938.63064560185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45938.63064560185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45938.63064560185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45938.63064560185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45938.63064560185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45938.63064560185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45938.63064560185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45938.63064560185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45938.63064560185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45938.63064560185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45938.63064560185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45938.63064560185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45938.63064560185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45938.63064560185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45938.63064560185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45938.63064560185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45938.63064560185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45938.63064560185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45938.63064560185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45938.63064560185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45938.63064560185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45938.63064560185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45938.63064560185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45938.63064560185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45938.63064560185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45938.63064560185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45938.63064560185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45938.63064560185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45938.63064560185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45938.63064560185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45938.63064560185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45938.63064560185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45938.63064560185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45938.63064560185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45938.63064560185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45938.63064560185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45938.63064560185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45938.63064560185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45938.63064560185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45938.63064560185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45938.63064560185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45938.63064560185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45938.63064560185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45938.63064560185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45938.63064560185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45938.63064560185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45938.63064560185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45938.63064560185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45938.63064560185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45938.63064560185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06935DB5-5E13-4B9B-A457-19EDBDE46DE1}"/>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131.90356226851873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113.63080763888865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4.4615509257710073E-2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1.770578703872161E-2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45938.63064560185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45938.63064560185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45938.63064560185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45938.63064560185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45938.63064560185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45938.63064560185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45938.63064560185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45938.63064560185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45938.63064560185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45938.63064560185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45938.63064560185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45938.63064560185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45938.63064560185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45938.63064560185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45938.63064560185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45938.63064560185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45938.63064560185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45938.63064560185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45938.63064560185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45938.63064560185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45938.63064560185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45938.63064560185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45938.63064560185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45938.63064560185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45938.63064560185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45938.63064560185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45938.63064560185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45938.63064560185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45938.63064560185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45938.63064560185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45938.63064560185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45938.63064560185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45938.63064560185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45938.63064560185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45938.63064560185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45938.63064560185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45938.63064560185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45938.63064560185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45938.63064560185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45938.63064560185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45938.63064560185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45938.63064560185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45938.63064560185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45938.63064560185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45938.63064560185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45938.63064560185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45938.63064560185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45938.63064560185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45938.63064560185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45938.63064560185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45938.63064560185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45938.63064560185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45938.63064560185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45938.63064560185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45938.63064560185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45938.63064560185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45938.63064560185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45938.63064560185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45938.63064560185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45938.63064560185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45938.63064560185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45938.63064560185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45938.63064560185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45938.63064560185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45938.63064560185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45938.63064560185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45938.63064560185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45938.63064560185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45938.63064560185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45938.63064560185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45938.63064560185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45938.63064560185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45938.63064560185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45938.63064560185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45938.63064560185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45938.63064560185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45938.63064560185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45938.63064560185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45938.63064560185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45938.63064560185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45938.63064560185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45938.63064560185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45938.63064560185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45938.63064560185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45938.63064560185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45938.63064560185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45938.63064560185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45938.63064560185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45938.63064560185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45938.63064560185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45938.63064560185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45938.63064560185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45938.63064560185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45938.63064560185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45938.63064560185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45938.63064560185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45938.63064560185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45938.63064560185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45938.63064560185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45938.63064560185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45938.63064560185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45938.63064560185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45938.63064560185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45938.63064560185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45938.63064560185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45938.63064560185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45938.63064560185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45938.63064560185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45938.63064560185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45938.63064560185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45938.63064560185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45938.63064560185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45938.63064560185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45938.63064560185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45938.63064560185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45938.63064560185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45938.63064560185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45938.63064560185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45938.63064560185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45938.63064560185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45938.63064560185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45938.63064560185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45938.63064560185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45938.63064560185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45938.63064560185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45938.63064560185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45938.63064560185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45938.63064560185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45938.63064560185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45938.63064560185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45938.63064560185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45938.63064560185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45938.63064560185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45938.63064560185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45938.63064560185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45938.63064560185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45938.63064560185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45938.63064560185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45938.63064560185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45938.63064560185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45938.63064560185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45938.63064560185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45938.63064560185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45938.63064560185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45938.63064560185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45938.63064560185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45938.63064560185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45938.63064560185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45938.63064560185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45938.63064560185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45938.63064560185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45938.63064560185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45938.63064560185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45938.63064560185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45938.63064560185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45938.63064560185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45938.63064560185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45938.63064560185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45938.63064560185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45938.63064560185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45938.63064560185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45938.63064560185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45938.63064560185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45938.63064560185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45938.63064560185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45938.63064560185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45938.63064560185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45938.63064560185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45938.63064560185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45938.63064560185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45938.63064560185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45938.63064560185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45938.63064560185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45938.63064560185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45938.63064560185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45938.63064560185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45938.63064560185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45938.63064560185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45938.63064560185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45938.63064560185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45938.63064560185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45938.63064560185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45938.63064560185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45938.63064560185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45938.63064560185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45938.63064560185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45938.63064560185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45938.63064560185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45938.63064560185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45938.63064560185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45938.63064560185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45938.63064560185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45938.63064560185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45938.63064560185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45938.63064560185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45938.63064560185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45938.63064560185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45938.63064560185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45938.63064560185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45938.63064560185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45938.63064560185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45938.63064560185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45938.63064560185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45938.63064560185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45938.63064560185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45938.63064560185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45938.63064560185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45938.63064560185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45938.63064560185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45938.63064560185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45938.63064560185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45938.63064560185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45938.63064560185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45938.63064560185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45938.63064560185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45938.63064560185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45938.63064560185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45938.63064560185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45938.63064560185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45938.63064560185</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45938.63064560185</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45938.63064560185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45938.63064560185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45938.63064560185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45938.63064560185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45938.63064560185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45938.63064560185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45938.63064560185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45938.63064560185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45938.63064560185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45938.63064560185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45938.63064560185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45938.63064560185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45938.63064560185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45938.63064560185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45938.63064560185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45938.63064560185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45938.63064560185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45938.63064560185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45938.63064560185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45938.63064560185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45938.63064560185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45938.63064560185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45938.63064560185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45938.63064560185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45938.63064560185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45938.63064560185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45938.63064560185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45938.63064560185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45938.63064560185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45938.63064560185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45938.63064560185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45938.63064560185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45938.63064560185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45938.63064560185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45938.63064560185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45938.63064560185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45938.63064560185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45938.63064560185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45938.63064560185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45938.63064560185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45938.63064560185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45938.63064560185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45938.63064560185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45938.63064560185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45938.63064560185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45938.63064560185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45938.63064560185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45938.63064560185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45938.63064560185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45938.63064560185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45938.63064560185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45938.63064560185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45938.63064560185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45938.63064560185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45938.63064560185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45938.63064560185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45938.63064560185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45938.63064560185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45938.63064560185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45938.63064560185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45938.63064560185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45938.63064560185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45938.63064560185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45938.63064560185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45938.63064560185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45938.63064560185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45938.63064560185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45938.63064560185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45938.63064560185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45938.63064560185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45938.63064560185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45938.63064560185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45938.63064560185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45938.63064560185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45938.63064560185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45938.63064560185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45938.63064560185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45938.63064560185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45938.63064560185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45938.63064560185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45938.63064560185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45938.63064560185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45938.63064560185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45938.63064560185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45938.63064560185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45938.63064560185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45938.63064560185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45938.63064560185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45938.63064560185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45938.63064560185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45938.63064560185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45938.63064560185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45938.63064560185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45938.63064560185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45938.63064560185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45938.63064560185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45938.63064560185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45938.63064560185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45938.63064560185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45938.63064560185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45938.63064560185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45938.63064560185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45938.63064560185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45938.63064560185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45938.63064560185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45938.63064560185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45938.63064560185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45938.63064560185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45938.63064560185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45938.63064560185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45938.63064560185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45938.63064560185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45938.63064560185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45938.63064560185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45938.63064560185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45938.63064560185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45938.63064560185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45938.63064560185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45938.63064560185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45938.63064560185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45938.63064560185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45938.63064560185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45938.63064560185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45938.63064560185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45938.63064560185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45938.63064560185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45938.63064560185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45938.63064560185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45938.63064560185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45938.63064560185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45938.63064560185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45938.63064560185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45938.63064560185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45938.63064560185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45938.63064560185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45938.63064560185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45938.63064560185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45938.63064560185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45938.63064560185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45938.63064560185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45938.63064560185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45938.63064560185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45938.63064560185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45938.63064560185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45938.63064560185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45938.63064560185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45938.63064560185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45938.63064560185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45938.63064560185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45938.63064560185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45938.63064560185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45938.63064560185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45938.63064560185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45938.63064560185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45938.63064560185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45938.63064560185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45938.63064560185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45938.63064560185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45938.63064560185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45938.63064560185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45938.63064560185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45938.63064560185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45938.63064560185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45938.63064560185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45938.63064560185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45938.63064560185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45938.63064560185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45938.63064560185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45938.63064560185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45938.63064560185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45938.63064560185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45938.63064560185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45938.63064560185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45938.63064560185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45938.63064560185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45938.63064560185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45938.63064560185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45938.63064560185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45938.63064560185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45938.63064560185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45938.63064560185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45938.63064560185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45938.63064560185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45938.63064560185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45938.63064560185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45938.63064560185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45938.63064560185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45938.63064560185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45938.63064560185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45938.63064560185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45938.63064560185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45938.63064560185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45938.63064560185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45938.63064560185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45938.63064560185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45938.63064560185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45938.63064560185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45938.63064560185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45938.63064560185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45938.63064560185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45938.63064560185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45938.63064560185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45938.63064560185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45938.63064560185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45938.63064560185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45938.63064560185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45938.63064560185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45938.63064560185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45938.63064560185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45938.63064560185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45938.63064560185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45938.63064560185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45938.63064560185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45938.63064560185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45938.63064560185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45938.63064560185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45938.63064560185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45938.63064560185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45938.63064560185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45938.63064560185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45938.63064560185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45938.63064560185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45938.63064560185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45938.63064560185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45938.63064560185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45938.63064560185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45938.63064560185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45938.63064560185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45938.63064560185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45938.63064560185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45938.63064560185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45938.63064560185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45938.63064560185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45938.63064560185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45938.63064560185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45938.63064560185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45938.63064560185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45938.63064560185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45938.63064560185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45938.63064560185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45938.63064560185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45938.63064560185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45938.63064560185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45938.63064560185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45938.63064560185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45938.63064560185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45938.63064560185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45938.63064560185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45938.63064560185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45938.63064560185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45938.63064560185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45938.63064560185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45938.63064560185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45938.63064560185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45938.63064560185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45938.63064560185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45938.63064560185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45938.63064560185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45938.63064560185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45938.63064560185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45938.63064560185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45938.63064560185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45938.63064560185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45938.63064560185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45938.63064560185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45938.63064560185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45938.63064560185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45938.63064560185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45938.63064560185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45938.63064560185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45938.63064560185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45938.63064560185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45938.63064560185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45938.63064560185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45938.63064560185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45938.63064560185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45938.63064560185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45938.63064560185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45938.63064560185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45938.63064560185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45938.63064560185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45938.63064560185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45938.63064560185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45938.63064560185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45938.63064560185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45938.63064560185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45938.63064560185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45938.63064560185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45938.63064560185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45938.63064560185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45938.63064560185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45938.63064560185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45938.63064560185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45938.63064560185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45938.63064560185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45938.63064560185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45938.63064560185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45938.63064560185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45938.63064560185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45938.63064560185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45938.63064560185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45938.63064560185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45938.63064560185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45938.63064560185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45938.63064560185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45938.63064560185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45938.63064560185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45938.63064560185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45938.63064560185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45938.63064560185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45938.63064560185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45938.63064560185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45938.63064560185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45938.63064560185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45938.63064560185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45938.63064560185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45938.63064560185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45938.63064560185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45938.63064560185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45938.63064560185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45938.63064560185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45938.63064560185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45938.63064560185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45938.63064560185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45938.63064560185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45938.63064560185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45938.63064560185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45938.63064560185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45938.63064560185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45938.63064560185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45938.63064560185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45938.63064560185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45938.63064560185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45938.63064560185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45938.63064560185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45938.63064560185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45938.63064560185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45938.63064560185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45938.63064560185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45938.63064560185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45938.63064560185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45938.63064560185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45938.63064560185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45938.63064560185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45938.63064560185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45938.63064560185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45938.63064560185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45938.63064560185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45938.63064560185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45938.63064560185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45938.63064560185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45938.63064560185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45938.63064560185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45938.63064560185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45938.63064560185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45938.63064560185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45938.63064560185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45938.63064560185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45938.63064560185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45938.63064560185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45938.63064560185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45938.63064560185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45938.63064560185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45938.63064560185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45938.63064560185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45938.63064560185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45938.63064560185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45938.63064560185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45938.63064560185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45938.63064560185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45938.63064560185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45938.63064560185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45938.63064560185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45938.63064560185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45938.63064560185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45938.63064560185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45938.63064560185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45938.63064560185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45938.63064560185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45938.63064560185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45938.63064560185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45938.63064560185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45938.63064560185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45938.63064560185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45938.63064560185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45938.63064560185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45938.63064560185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45938.63064560185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45938.63064560185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45938.63064560185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45938.63064560185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45938.63064560185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45938.63064560185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45938.63064560185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45938.63064560185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45938.63064560185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45938.63064560185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45938.63064560185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45938.63064560185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45938.63064560185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45938.63064560185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45938.63064560185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45938.63064560185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45938.63064560185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45938.63064560185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45938.63064560185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45938.63064560185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45938.63064560185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45938.63064560185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45938.63064560185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45938.63064560185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45938.63064560185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45938.63064560185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45938.63064560185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45938.63064560185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45938.63064560185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45938.63064560185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45938.63064560185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45938.63064560185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45938.63064560185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45938.63064560185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45938.63064560185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45938.63064560185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45938.63064560185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45938.63064560185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45938.63064560185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45938.63064560185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45938.63064560185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45938.63064560185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45938.63064560185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45938.63064560185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45938.63064560185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45938.63064560185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45938.63064560185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45938.63064560185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45938.63064560185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45938.63064560185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45938.63064560185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45938.63064560185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45938.63064560185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45938.63064560185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45938.63064560185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45938.63064560185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45938.63064560185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45938.63064560185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45938.63064560185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45938.63064560185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45938.63064560185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45938.63064560185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45938.63064560185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45938.63064560185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45938.63064560185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45938.63064560185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45938.63064560185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45938.63064560185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45938.63064560185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45938.63064560185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45938.63064560185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45938.63064560185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45938.63064560185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45938.63064560185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45938.63064560185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45938.63064560185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45938.63064560185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45938.63064560185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45938.63064560185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45938.63064560185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45938.63064560185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45938.63064560185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45938.63064560185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45938.63064560185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45938.63064560185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45938.63064560185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45938.63064560185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45938.63064560185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45938.63064560185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45938.63064560185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45938.63064560185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45938.63064560185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45938.63064560185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45938.63064560185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45938.63064560185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45938.63064560185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45938.63064560185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45938.63064560185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45938.63064560185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45938.63064560185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45938.63064560185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45938.63064560185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45938.63064560185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45938.63064560185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45938.63064560185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45938.63064560185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45938.63064560185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45938.63064560185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45938.63064560185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45938.63064560185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45938.63064560185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45938.63064560185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45938.63064560185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45938.63064560185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45938.63064560185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45938.63064560185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45938.63064560185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45938.63064560185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45938.63064560185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45938.63064560185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45938.63064560185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45938.63064560185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45938.63064560185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45938.63064560185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45938.63064560185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45938.63064560185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45938.63064560185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45938.63064560185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45938.63064560185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45938.63064560185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45938.63064560185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45938.63064560185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45938.63064560185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45938.63064560185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45938.63064560185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45938.63064560185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45938.63064560185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45938.63064560185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45938.63064560185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45938.63064560185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45938.63064560185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45938.63064560185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45938.63064560185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45938.63064560185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45938.63064560185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45938.63064560185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45938.63064560185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45938.63064560185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45938.63064560185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45938.63064560185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45938.63064560185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45938.63064560185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45938.63064560185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45938.63064560185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45938.63064560185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45938.63064560185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45938.63064560185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45938.63064560185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45938.63064560185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45938.63064560185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45938.63064560185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45938.63064560185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45938.63064560185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45938.63064560185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45938.63064560185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45938.63064560185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45938.63064560185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45938.63064560185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45938.63064560185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45938.63064560185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45938.63064560185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45938.63064560185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45938.63064560185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45938.63064560185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45938.63064560185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45938.63064560185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45938.63064560185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45938.63064560185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45938.63064560185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45938.63064560185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45938.63064560185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45938.63064560185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45938.63064560185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45938.63064560185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45938.63064560185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45938.63064560185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45938.63064560185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45938.63064560185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45938.63064560185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45938.63064560185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45938.63064560185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45938.63064560185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45938.63064560185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45938.63064560185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45938.63064560185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45938.63064560185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45938.63064560185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45938.63064560185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45938.63064560185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45938.63064560185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45938.63064560185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45938.63064560185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45938.63064560185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45938.63064560185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45938.63064560185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45938.63064560185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45938.63064560185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45938.63064560185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45938.63064560185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45938.63064560185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45938.63064560185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45938.63064560185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45938.63064560185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45938.63064560185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45938.63064560185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45938.63064560185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45938.63064560185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45938.63064560185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45938.63064560185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45938.63064560185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45938.63064560185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45938.63064560185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45938.63064560185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45938.63064560185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45938.63064560185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45938.63064560185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45938.63064560185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45938.63064560185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45938.63064560185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45938.63064560185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45938.63064560185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45938.63064560185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45938.63064560185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45938.63064560185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45938.63064560185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45938.63064560185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45938.63064560185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45938.63064560185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45938.63064560185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45938.63064560185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45938.63064560185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45938.63064560185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45938.63064560185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45938.63064560185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45938.63064560185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45938.63064560185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45938.63064560185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45938.63064560185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45938.63064560185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45938.63064560185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45938.63064560185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45938.63064560185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45938.63064560185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45938.63064560185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45938.63064560185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45938.63064560185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45938.63064560185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45938.63064560185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45938.63064560185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45938.63064560185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45938.63064560185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45938.63064560185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45938.63064560185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45938.63064560185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45938.63064560185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45938.63064560185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45938.63064560185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45938.63064560185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45938.63064560185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45938.63064560185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45938.63064560185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45938.63064560185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45938.63064560185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45938.63064560185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45938.63064560185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45938.63064560185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45938.63064560185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45938.63064560185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45938.63064560185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45938.63064560185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45938.63064560185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45938.63064560185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45938.63064560185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45938.63064560185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45938.63064560185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45938.63064560185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45938.63064560185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45938.63064560185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45938.63064560185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45938.63064560185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45938.63064560185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45938.63064560185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45938.63064560185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45938.63064560185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45938.63064560185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45938.63064560185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45938.63064560185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45938.63064560185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45938.63064560185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45938.63064560185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45938.63064560185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45938.63064560185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45938.63064560185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45938.63064560185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45938.63064560185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45938.63064560185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45938.63064560185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45938.63064560185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45938.63064560185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45938.63064560185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45938.63064560185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45938.63064560185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45938.63064560185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45938.63064560185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45938.63064560185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45938.63064560185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45938.63064560185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45938.63064560185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45938.63064560185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45938.63064560185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45938.63064560185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45938.63064560185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45938.63064560185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45938.63064560185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45938.63064560185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45938.63064560185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45938.63064560185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45938.63064560185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45938.63064560185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45938.63064560185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45938.63064560185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45938.63064560185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45938.63064560185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45938.63064560185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45938.63064560185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45938.63064560185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45938.63064560185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45938.63064560185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45938.63064560185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45938.63064560185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45938.63064560185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45938.63064560185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45938.63064560185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45938.63064560185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45938.63064560185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45938.63064560185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45938.63064560185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45938.63064560185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45938.63064560185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45938.63064560185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45938.63064560185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45938.63064560185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45938.63064560185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45938.63064560185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45938.63064560185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45938.63064560185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45938.63064560185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45938.63064560185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45938.63064560185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45938.63064560185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45938.63064560185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45938.63064560185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45938.63064560185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45938.63064560185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45938.63064560185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45938.63064560185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45938.63064560185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45938.63064560185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45938.63064560185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45938.63064560185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45938.63064560185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45938.63064560185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45938.63064560185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45938.63064560185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45938.63064560185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45938.63064560185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45938.63064560185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45938.63064560185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45938.63064560185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45938.63064560185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45938.63064560185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45938.63064560185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45938.63064560185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45938.63064560185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45938.63064560185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45938.63064560185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45938.63064560185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45938.63064560185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45938.63064560185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45938.63064560185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45938.63064560185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45938.63064560185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45938.63064560185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45938.63064560185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45938.63064560185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45938.63064560185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45938.63064560185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45938.63064560185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45938.63064560185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45938.63064560185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45938.63064560185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45938.63064560185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45938.63064560185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45938.63064560185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45938.63064560185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45938.63064560185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45938.63064560185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45938.63064560185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45938.63064560185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45938.63064560185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45938.63064560185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45938.63064560185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45938.63064560185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45938.63064560185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45938.63064560185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45938.63064560185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45938.63064560185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45938.63064560185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45938.63064560185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45938.63064560185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45938.63064560185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45938.63064560185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45938.63064560185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45938.63064560185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45938.63064560185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45938.63064560185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45938.63064560185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45938.63064560185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45938.63064560185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45938.63064560185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45938.63064560185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45938.63064560185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45938.63064560185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45938.63064560185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45938.63064560185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45938.63064560185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45938.63064560185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45938.63064560185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45938.63064560185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45938.63064560185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45938.63064560185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45938.63064560185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45938.63064560185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45938.63064560185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45938.63064560185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45938.63064560185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45938.63064560185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45938.63064560185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45938.63064560185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45938.63064560185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45938.63064560185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45938.63064560185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45938.63064560185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45938.63064560185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45938.63064560185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45938.63064560185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45938.63064560185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45938.63064560185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45938.63064560185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45938.63064560185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45938.63064560185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45938.63064560185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45938.63064560185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45938.63064560185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45938.63064560185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45938.63064560185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45938.63064560185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45938.63064560185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45938.63064560185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45938.63064560185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45938.63064560185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45938.63064560185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45938.63064560185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45938.63064560185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45938.63064560185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45938.63064560185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45938.63064560185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45938.63064560185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45938.63064560185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45938.63064560185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45938.63064560185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45938.63064560185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45938.63064560185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45938.63064560185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45938.63064560185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45938.63064560185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45938.63064560185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45938.63064560185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45938.63064560185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45938.63064560185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45938.63064560185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45938.63064560185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45938.63064560185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45938.63064560185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45938.63064560185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45938.63064560185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45938.63064560185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45938.63064560185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45938.63064560185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45938.63064560185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45938.63064560185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45938.63064560185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45938.63064560185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45938.63064560185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45938.63064560185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45938.63064560185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45938.63064560185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45938.63064560185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45938.63064560185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45938.63064560185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45938.63064560185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45938.63064560185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45938.63064560185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45938.63064560185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45938.63064560185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45938.63064560185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45938.63064560185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45938.63064560185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45938.63064560185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45938.63064560185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45938.63064560185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45938.63064560185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45938.63064560185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45938.63064560185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45938.63064560185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45938.63064560185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45938.63064560185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45938.63064560185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45938.63064560185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45938.63064560185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45938.63064560185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45938.63064560185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45938.63064560185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45938.63064560185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45938.63064560185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45938.63064560185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45938.63064560185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45938.63064560185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45938.63064560185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45938.63064560185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45938.63064560185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45938.63064560185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45938.63064560185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45938.63064560185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45938.63064560185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45938.63064560185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45938.63064560185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45938.63064560185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45938.63064560185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45938.63064560185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45938.63064560185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45938.63064560185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45938.63064560185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45938.63064560185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45938.63064560185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45938.63064560185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45938.63064560185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45938.63064560185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45938.63064560185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45938.63064560185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45938.63064560185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45938.63064560185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45938.63064560185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45938.63064560185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45938.63064560185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45938.63064560185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45938.63064560185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45938.63064560185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45938.63064560185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45938.63064560185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45938.63064560185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45938.63064560185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45938.63064560185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45938.63064560185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45938.63064560185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45938.63064560185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45938.63064560185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45938.63064560185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45938.63064560185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45938.63064560185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45938.63064560185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45938.63064560185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45938.63064560185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45938.63064560185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45938.63064560185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45938.63064560185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45938.63064560185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45938.63064560185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45938.63064560185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45938.63064560185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45938.63064560185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45938.63064560185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45938.63064560185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45938.63064560185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45938.63064560185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45938.63064560185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45938.63064560185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45938.63064560185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45938.63064560185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45938.63064560185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45938.63064560185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45938.63064560185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45938.63064560185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45938.63064560185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45938.63064560185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45938.63064560185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45938.63064560185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45938.63064560185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45938.63064560185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45938.63064560185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45938.63064560185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45938.63064560185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45938.63064560185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45938.63064560185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45938.63064560185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45938.63064560185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45938.63064560185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45938.63064560185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45938.63064560185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45938.63064560185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45938.63064560185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45938.63064560185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45938.63064560185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45938.63064560185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45938.63064560185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45938.63064560185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45938.63064560185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45938.63064560185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45938.63064560185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45938.63064560185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45938.63064560185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45938.63064560185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45938.63064560185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45938.63064560185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45938.63064560185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45938.63064560185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45938.63064560185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45938.63064560185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45938.63064560185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45938.63064560185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45938.63064560185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45938.63064560185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45938.63064560185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45938.63064560185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45938.63064560185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45938.63064560185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45938.63064560185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45938.63064560185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45938.63064560185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45938.63064560185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45938.63064560185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45938.63064560185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45938.63064560185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45938.63064560185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45938.63064560185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45938.63064560185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45938.63064560185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45938.63064560185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45938.63064560185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45938.63064560185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45938.63064560185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45938.63064560185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45938.63064560185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45938.63064560185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45938.63064560185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45938.63064560185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45938.63064560185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45938.63064560185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45938.63064560185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45938.63064560185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45938.63064560185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45938.63064560185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45938.63064560185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45938.63064560185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45938.63064560185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45938.63064560185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45938.63064560185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45938.63064560185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45938.63064560185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45938.63064560185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45938.63064560185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45938.63064560185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45938.63064560185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45938.63064560185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45938.63064560185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45938.63064560185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45938.63064560185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45938.63064560185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45938.63064560185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45938.63064560185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45938.63064560185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45938.63064560185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45938.63064560185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45938.63064560185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45938.63064560185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45938.63064560185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45938.63064560185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45938.63064560185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45938.63064560185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45938.63064560185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45938.63064560185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45938.63064560185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45938.63064560185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45938.63064560185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45938.63064560185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45938.63064560185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45938.63064560185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45938.63064560185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45938.63064560185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45938.63064560185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45938.63064560185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45938.63064560185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45938.63064560185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45938.63064560185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45938.63064560185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45938.63064560185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45938.63064560185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45938.63064560185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45938.63064560185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45938.63064560185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45938.63064560185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45938.63064560185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45938.63064560185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45938.63064560185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45938.63064560185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45938.63064560185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45938.63064560185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45938.63064560185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45938.63064560185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45938.63064560185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45938.63064560185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45938.63064560185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45938.63064560185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45938.63064560185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45938.63064560185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45938.63064560185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45938.63064560185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45938.63064560185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45938.63064560185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45938.63064560185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45938.63064560185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45938.63064560185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45938.63064560185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45938.63064560185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45938.63064560185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45938.63064560185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45938.63064560185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45938.63064560185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45938.63064560185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45938.63064560185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45938.63064560185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45938.63064560185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45938.63064560185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45938.63064560185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45938.63064560185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45938.63064560185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45938.63064560185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45938.63064560185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45938.63064560185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45938.63064560185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45938.63064560185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45938.63064560185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45938.63064560185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45938.63064560185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45938.63064560185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45938.63064560185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45938.63064560185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45938.63064560185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45938.63064560185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45938.63064560185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45938.63064560185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45938.63064560185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45938.63064560185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45938.63064560185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45938.63064560185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45938.63064560185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45938.63064560185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45938.63064560185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45938.63064560185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45938.63064560185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45938.63064560185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45938.63064560185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45938.63064560185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45938.63064560185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45938.63064560185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45938.63064560185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45938.63064560185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45938.63064560185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45938.63064560185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45938.63064560185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45938.63064560185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45938.63064560185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45938.63064560185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45938.63064560185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45938.63064560185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45938.63064560185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45938.63064560185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45938.63064560185</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235.14992800925393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36082</v>
      </c>
      <c r="E3" s="130" t="s">
        <v>38964</v>
      </c>
      <c r="F3" s="131">
        <v>45938.605162037034</v>
      </c>
      <c r="G3" s="132">
        <f ca="1">IFERROR(NOW()-F3,"")</f>
        <v>2.548356481565861E-2</v>
      </c>
      <c r="H3" s="131">
        <v>45938.599409722221</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45938.63064560185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45938.63064560185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45938.63064560185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45938.63064560185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45938.63064560185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45938.63064560185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45938.63064560185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45938.63064560185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45938.63064560185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45938.63064560185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45938.63064560185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45938.63064560185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45938.63064560185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45938.63064560185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45938.63064560185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45938.63064560185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45938.63064560185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45938.63064560185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45938.63064560185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45938.63064560185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45938.63064560185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45938.63064560185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45938.63064560185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45938.63064560185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45938.63064560185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45938.63064560185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45938.63064560185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45938.63064560185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45938.63064560185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45938.63064560185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45938.63064560185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45938.63064560185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45938.63064560185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45938.63064560185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45938.63064560185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45938.63064560185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45938.63064560185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45938.63064560185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45938.63064560185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45938.63064560185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45938.63064560185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45938.63064560185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45938.63064560185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45938.63064560185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45938.63064560185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45938.63064560185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45938.63064560185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45938.63064560185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45938.63064560185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45938.63064560185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45938.63064560185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45938.63064560185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45938.63064560185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45938.63064560185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45938.63064560185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45938.63064560185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45938.63064560185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45938.63064560185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45938.63064560185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45938.63064560185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45938.63064560185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45938.63064560185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45938.63064560185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45938.63064560185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45938.63064560185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45938.63064560185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45938.63064560185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45938.63064560185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45938.63064560185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45938.63064560185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45938.63064560185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45938.63064560185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45938.63064560185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45938.63064560185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45938.63064560185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45938.63064560185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45938.63064560185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45938.63064560185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45938.63064560185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45938.63064560185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45938.63064560185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45938.63064560185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45938.63064560185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45938.63064560185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45938.63064560185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45938.63064560185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45938.63064560185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45938.63064560185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45938.63064560185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45938.63064560185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45938.63064560185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45938.63064560185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45938.63064560185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45938.63064560185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45938.63064560185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45938.63064560185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45938.63064560185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45938.63064560185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45938.63064560185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45938.63064560185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45938.63064560185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45938.63064560185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45938.63064560185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45938.63064560185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45938.63064560185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45938.63064560185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45938.63064560185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45938.63064560185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45938.63064560185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45938.63064560185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45938.63064560185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45938.63064560185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45938.63064560185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45938.63064560185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45938.63064560185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45938.63064560185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45938.63064560185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45938.63064560185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45938.63064560185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45938.63064560185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45938.63064560185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45938.63064560185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45938.63064560185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45938.63064560185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45938.63064560185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45938.63064560185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45938.63064560185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45938.63064560185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45938.63064560185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45938.63064560185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45938.63064560185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45938.63064560185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45938.63064560185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45938.63064560185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45938.63064560185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45938.63064560185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45938.63064560185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45938.63064560185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45938.63064560185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45938.63064560185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45938.63064560185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45938.63064560185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45938.63064560185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45938.63064560185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45938.63064560185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45938.63064560185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45938.63064560185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45938.63064560185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45938.63064560185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45938.63064560185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45938.63064560185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45938.63064560185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45938.63064560185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45938.63064560185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45938.63064560185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45938.63064560185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45938.63064560185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45938.63064560185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45938.63064560185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45938.63064560185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45938.63064560185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45938.63064560185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45938.63064560185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45938.63064560185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45938.63064560185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45938.63064560185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45938.63064560185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45938.63064560185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45938.63064560185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45938.63064560185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45938.63064560185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45938.63064560185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45938.63064560185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45938.63064560185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45938.63064560185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45938.63064560185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45938.63064560185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45938.63064560185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45938.63064560185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45938.63064560185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45938.63064560185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45938.63064560185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45938.63064560185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45938.63064560185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45938.63064560185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45938.63064560185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45938.63064560185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45938.63064560185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45938.63064560185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45938.63064560185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45938.63064560185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45938.63064560185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45938.63064560185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45938.63064560185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45938.63064560185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45938.63064560185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45938.63064560185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45938.63064560185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45938.63064560185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45938.63064560185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45938.63064560185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45938.63064560185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45938.63064560185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45938.63064560185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45938.63064560185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45938.63064560185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45938.63064560185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45938.63064560185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45938.63064560185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45938.63064560185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45938.63064560185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45938.63064560185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45938.63064560185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45938.63064560185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45938.63064560185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45938.63064560185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45938.63064560185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45938.63064560185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45938.63064560185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45938.63064560185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45938.63064560185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45938.63064560185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45938.63064560185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45938.63064560185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45938.63064560185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45938.63064560185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45938.63064560185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45938.63064560185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45938.63064560185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45938.63064560185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45938.63064560185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45938.63064560185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45938.63064560185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45938.63064560185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45938.63064560185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45938.63064560185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45938.63064560185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45938.63064560185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45938.63064560185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45938.63064560185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45938.63064560185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45938.63064560185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45938.63064560185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45938.63064560185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45938.63064560185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45938.63064560185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45938.63064560185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45938.63064560185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45938.63064560185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45938.63064560185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45938.63064560185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45938.63064560185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45938.63064560185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45938.63064560185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45938.63064560185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45938.63064560185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45938.63064560185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45938.63064560185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45938.63064560185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45938.63064560185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45938.63064560185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45938.63064560185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45938.63064560185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45938.63064560185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45938.63064560185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45938.63064560185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45938.63064560185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45938.63064560185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45938.63064560185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45938.63064560185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45938.63064560185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45938.63064560185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45938.63064560185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45938.63064560185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45938.63064560185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45938.63064560185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45938.63064560185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45938.63064560185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45938.63064560185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45938.63064560185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45938.63064560185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45938.63064560185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45938.63064560185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45938.63064560185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45938.63064560185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45938.63064560185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45938.63064560185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45938.63064560185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45938.63064560185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45938.63064560185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45938.63064560185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45938.63064560185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45938.63064560185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45938.63064560185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45938.63064560185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45938.63064560185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45938.63064560185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45938.63064560185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45938.63064560185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45938.63064560185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45938.63064560185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45938.63064560185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45938.63064560185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45938.63064560185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45938.63064560185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45938.63064560185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45938.63064560185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45938.63064560185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45938.63064560185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45938.63064560185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45938.63064560185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45938.63064560185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45938.63064560185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45938.63064560185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45938.63064560185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45938.63064560185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45938.63064560185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45938.63064560185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45938.63064560185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45938.63064560185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45938.63064560185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45938.63064560185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45938.63064560185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45938.63064560185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45938.63064560185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45938.63064560185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45938.63064560185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45938.63064560185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45938.63064560185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45938.63064560185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45938.63064560185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45938.63064560185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45938.63064560185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45938.63064560185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45938.63064560185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45938.63064560185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45938.63064560185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45938.63064560185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45938.63064560185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45938.63064560185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45938.63064560185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45938.63064560185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45938.63064560185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45938.63064560185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45938.63064560185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45938.63064560185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45938.63064560185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45938.63064560185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45938.63064560185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45938.63064560185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45938.63064560185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45938.63064560185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45938.63064560185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45938.63064560185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45938.63064560185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45938.63064560185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45938.63064560185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45938.63064560185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45938.63064560185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45938.63064560185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45938.63064560185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45938.63064560185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45938.63064560185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45938.63064560185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45938.63064560185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45938.63064560185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45938.63064560185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45938.63064560185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45938.63064560185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45938.63064560185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45938.63064560185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45938.63064560185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45938.63064560185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45938.63064560185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45938.63064560185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45938.63064560185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45938.63064560185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45938.63064560185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45938.63064560185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45938.63064560185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45938.63064560185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45938.63064560185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45938.63064560185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45938.63064560185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45938.63064560185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45938.63064560185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45938.63064560185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45938.63064560185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45938.63064560185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45938.63064560185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45938.63064560185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45938.63064560185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45938.63064560185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45938.63064560185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45938.63064560185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45938.63064560185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45938.63064560185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45938.63064560185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45938.63064560185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45938.63064560185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45938.63064560185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45938.63064560185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45938.63064560185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45938.63064560185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45938.63064560185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45938.63064560185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45938.63064560185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45938.63064560185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45938.63064560185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45938.63064560185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45938.63064560185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45938.63064560185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45938.63064560185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45938.63064560185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45938.63064560185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45938.63064560185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45938.63064560185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45938.63064560185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45938.63064560185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45938.63064560185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45938.63064560185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45938.63064560185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45938.63064560185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45938.63064560185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45938.63064560185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45938.63064560185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45938.63064560185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45938.63064560185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45938.63064560185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45938.63064560185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45938.63064560185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45938.63064560185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45938.63064560185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45938.63064560185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45938.63064560185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45938.63064560185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45938.63064560185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45938.63064560185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45938.63064560185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45938.63064560185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45938.63064560185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45938.63064560185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45938.63064560185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45938.63064560185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45938.63064560185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45938.63064560185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45938.63064560185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45938.63064560185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45938.63064560185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45938.63064560185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45938.63064560185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45938.63064560185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45938.63064560185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45938.63064560185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45938.63064560185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45938.63064560185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45938.63064560185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45938.63064560185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45938.63064560185</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45938.63064560185</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46.798585416661808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12.441768287033483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45938.63064560185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45938.63064560185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45938.63064560185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45938.63064560185</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45938.63064560185</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45938.63064560185</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45938.63064560185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45938.63064560185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45938.63064560185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45938.63064560185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45938.63064560185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45938.63064560185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45938.63064560185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45938.63064560185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45938.63064560185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45938.63064560185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45938.63064560185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45938.63064560185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45938.63064560185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45938.63064560185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45938.63064560185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45938.63064560185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45938.63064560185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45938.63064560185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45938.63064560185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45938.63064560185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45938.63064560185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45938.63064560185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45938.63064560185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45938.63064560185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45938.63064560185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45938.63064560185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45938.63064560185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45938.63064560185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45938.63064560185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45938.63064560185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45938.63064560185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45938.63064560185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45938.63064560185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45938.63064560185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45938.63064560185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45938.63064560185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45938.63064560185</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45938.63064560185</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45938.63064560185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45938.63064560185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45938.63064560185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45938.63064560185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45938.63064560185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45938.63064560185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45938.63064560185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45938.63064560185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45938.63064560185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45938.63064560185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45938.63064560185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45938.63064560185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45938.63064560185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45938.63064560185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45938.63064560185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45938.63064560185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45938.63064560185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45938.63064560185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45938.63064560185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45938.63064560185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45938.63064560185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45938.63064560185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45938.63064560185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45938.63064560185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45938.63064560185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45938.63064560185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45938.63064560185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45938.63064560185</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45938.63064560185</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45938.63064560185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45938.63064560185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45938.63064560185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45938.63064560185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45938.63064560185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45938.63064560185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45938.63064560185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45938.63064560185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45938.63064560185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45938.63064560185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45938.63064560185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45938.63064560185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45938.63064560185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45938.63064560185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45938.63064560185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45938.63064560185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45938.63064560185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45938.63064560185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45938.63064560185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45938.63064560185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45938.63064560185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45938.63064560185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45938.63064560185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45938.63064560185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45938.63064560185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45938.63064560185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45938.63064560185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45938.63064560185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45938.63064560185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45938.63064560185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45938.63064560185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45938.63064560185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45938.63064560185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45938.63064560185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45938.63064560185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45938.63064560185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45938.63064560185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45938.63064560185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45938.63064560185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45938.63064560185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45938.63064560185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45938.63064560185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45938.63064560185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45938.63064560185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45938.63064560185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45938.63064560185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45938.63064560185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45938.63064560185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45938.63064560185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45938.63064560185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45938.63064560185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45938.63064560185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45938.63064560185</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45938.63064560185</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11.857798379627638</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45938.63064560185</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4.7496733796288026</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3.6884002314764075</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39070</v>
      </c>
      <c r="B6" s="151" t="str">
        <f>IFERROR(VLOOKUP(D6,DB!A:K,11,0),"")</f>
        <v>R6</v>
      </c>
      <c r="C6" s="151">
        <v>1</v>
      </c>
      <c r="D6" s="151" t="s">
        <v>33684</v>
      </c>
      <c r="E6" s="150" t="s">
        <v>39065</v>
      </c>
      <c r="F6" s="156">
        <v>45937.809027777781</v>
      </c>
      <c r="G6" s="153">
        <f ca="1">IFERROR(NOW()-F6,"-")</f>
        <v>0.82161782406910788</v>
      </c>
      <c r="H6" s="156">
        <v>45937.667847222219</v>
      </c>
      <c r="I6" s="151" t="str">
        <f>IFERROR(VLOOKUP(D6,DB!A:F,6,0),"")</f>
        <v>SCECO</v>
      </c>
      <c r="J6" s="151" t="str">
        <f>IFERROR(VLOOKUP(D6,DB!A:G,7,0),"")</f>
        <v>Weak</v>
      </c>
      <c r="K6" s="157" t="s">
        <v>39071</v>
      </c>
      <c r="L6" s="151" t="str">
        <f>IFERROR(VLOOKUP(D6,DB!A:I,9,0),"")</f>
        <v>Latis</v>
      </c>
    </row>
    <row r="7" spans="1:16383" ht="31.5" customHeight="1">
      <c r="A7" s="110" t="s">
        <v>39072</v>
      </c>
      <c r="B7" s="151" t="str">
        <f>IFERROR(VLOOKUP(D7,DB!A:K,11,0),"")</f>
        <v>R6</v>
      </c>
      <c r="C7" s="111">
        <v>3</v>
      </c>
      <c r="D7" s="109" t="s">
        <v>32951</v>
      </c>
      <c r="E7" s="112" t="s">
        <v>38964</v>
      </c>
      <c r="F7" s="113">
        <v>45938.593113425923</v>
      </c>
      <c r="G7" s="81">
        <f ca="1">IFERROR(NOW()-F7,"-")</f>
        <v>3.7532175927481148E-2</v>
      </c>
      <c r="H7" s="113">
        <v>45938.565011574072</v>
      </c>
      <c r="I7" s="151" t="str">
        <f>IFERROR(VLOOKUP(D7,DB!A:F,6,0),"")</f>
        <v>SCECO</v>
      </c>
      <c r="J7" s="151" t="str">
        <f>IFERROR(VLOOKUP(D7,DB!A:G,7,0),"")</f>
        <v>Dead+No BB Design</v>
      </c>
      <c r="K7" s="114" t="s">
        <v>39073</v>
      </c>
      <c r="L7" s="151" t="str">
        <f>IFERROR(VLOOKUP(D7,DB!A:I,9,0),"")</f>
        <v>Latis</v>
      </c>
    </row>
    <row r="8" spans="1:16383" ht="31.5" customHeight="1">
      <c r="A8" s="110"/>
      <c r="B8" s="151" t="str">
        <f>IFERROR(VLOOKUP(D8,DB!A:K,11,0),"")</f>
        <v/>
      </c>
      <c r="C8" s="111"/>
      <c r="D8" s="109"/>
      <c r="E8" s="112"/>
      <c r="F8" s="113"/>
      <c r="G8" s="81">
        <f ca="1">IFERROR(NOW()-F8,"-")</f>
        <v>45938.63064560185</v>
      </c>
      <c r="H8" s="113"/>
      <c r="I8" s="151" t="str">
        <f>IFERROR(VLOOKUP(D8,DB!A:F,6,0),"")</f>
        <v/>
      </c>
      <c r="J8" s="151" t="str">
        <f>IFERROR(VLOOKUP(D8,DB!A:G,7,0),"")</f>
        <v/>
      </c>
      <c r="K8" s="114"/>
      <c r="L8" s="151" t="str">
        <f>IFERROR(VLOOKUP(D8,DB!A:I,9,0),"")</f>
        <v/>
      </c>
    </row>
    <row r="9" spans="1:16383" ht="31.5" customHeight="1">
      <c r="A9" s="110"/>
      <c r="B9" s="151" t="str">
        <f>IFERROR(VLOOKUP(D9,DB!A:K,11,0),"")</f>
        <v/>
      </c>
      <c r="C9" s="111"/>
      <c r="D9" s="109"/>
      <c r="E9" s="112"/>
      <c r="F9" s="113"/>
      <c r="G9" s="81">
        <f ca="1">IFERROR(NOW()-F9,"-")</f>
        <v>45938.63064560185</v>
      </c>
      <c r="H9" s="113"/>
      <c r="I9" s="151" t="str">
        <f>IFERROR(VLOOKUP(D9,DB!A:F,6,0),"")</f>
        <v/>
      </c>
      <c r="J9" s="151" t="str">
        <f>IFERROR(VLOOKUP(D9,DB!A:G,7,0),"")</f>
        <v/>
      </c>
      <c r="K9" s="114"/>
      <c r="L9" s="151" t="str">
        <f>IFERROR(VLOOKUP(D9,DB!A:I,9,0),"")</f>
        <v/>
      </c>
    </row>
    <row r="10" spans="1:16383" ht="31.5" customHeight="1">
      <c r="A10" s="110"/>
      <c r="B10" s="151" t="str">
        <f>IFERROR(VLOOKUP(D10,DB!A:K,11,0),"")</f>
        <v/>
      </c>
      <c r="C10" s="111"/>
      <c r="D10" s="109"/>
      <c r="E10" s="112"/>
      <c r="F10" s="113"/>
      <c r="G10" s="81">
        <f ca="1">IFERROR(NOW()-F10,"-")</f>
        <v>45938.63064560185</v>
      </c>
      <c r="H10" s="113"/>
      <c r="I10" s="151" t="str">
        <f>IFERROR(VLOOKUP(D10,DB!A:F,6,0),"")</f>
        <v/>
      </c>
      <c r="J10" s="151" t="str">
        <f>IFERROR(VLOOKUP(D10,DB!A:G,7,0),"")</f>
        <v/>
      </c>
      <c r="K10" s="114"/>
      <c r="L10" s="151" t="str">
        <f>IFERROR(VLOOKUP(D10,DB!A:I,9,0),"")</f>
        <v/>
      </c>
    </row>
    <row r="11" spans="1:16383" ht="31.5" customHeight="1">
      <c r="A11" s="110"/>
      <c r="B11" s="151" t="str">
        <f>IFERROR(VLOOKUP(D11,DB!A:K,11,0),"")</f>
        <v/>
      </c>
      <c r="C11" s="111"/>
      <c r="D11" s="109"/>
      <c r="E11" s="112"/>
      <c r="F11" s="113"/>
      <c r="G11" s="81">
        <f ca="1">IFERROR(NOW()-F11,"-")</f>
        <v>45938.63064560185</v>
      </c>
      <c r="H11" s="113"/>
      <c r="I11" s="151" t="str">
        <f>IFERROR(VLOOKUP(D11,DB!A:F,6,0),"")</f>
        <v/>
      </c>
      <c r="J11" s="151" t="str">
        <f>IFERROR(VLOOKUP(D11,DB!A:G,7,0),"")</f>
        <v/>
      </c>
      <c r="K11" s="114"/>
      <c r="L11" s="151" t="str">
        <f>IFERROR(VLOOKUP(D11,DB!A:I,9,0),"")</f>
        <v/>
      </c>
    </row>
    <row r="12" spans="1:16383" ht="31.5" customHeight="1">
      <c r="A12" s="110"/>
      <c r="B12" s="109" t="str">
        <f>IFERROR(VLOOKUP(D12,DB!A:K,11,0),"")</f>
        <v/>
      </c>
      <c r="C12" s="111"/>
      <c r="D12" s="109"/>
      <c r="E12" s="112"/>
      <c r="F12" s="113"/>
      <c r="G12" s="81">
        <f ca="1">IFERROR(NOW()-F12,"-")</f>
        <v>45938.63064560185</v>
      </c>
      <c r="H12" s="113"/>
      <c r="I12" s="151" t="str">
        <f>IFERROR(VLOOKUP(D12,DB!A:F,6,0),"")</f>
        <v/>
      </c>
      <c r="J12" s="151" t="str">
        <f>IFERROR(VLOOKUP(D12,DB!A:G,7,0),"")</f>
        <v/>
      </c>
      <c r="K12" s="114"/>
      <c r="L12" s="151" t="str">
        <f>IFERROR(VLOOKUP(D12,DB!A:I,9,0),"")</f>
        <v/>
      </c>
    </row>
    <row r="13" spans="1:16383" ht="31.5" customHeight="1">
      <c r="A13" s="110"/>
      <c r="B13" s="109" t="str">
        <f>IFERROR(VLOOKUP(D13,DB!A:K,11,0),"")</f>
        <v/>
      </c>
      <c r="C13" s="149"/>
      <c r="D13" s="109"/>
      <c r="E13" s="112"/>
      <c r="F13" s="113"/>
      <c r="G13" s="81">
        <f ca="1">IFERROR(NOW()-F13,"-")</f>
        <v>45938.63064560185</v>
      </c>
      <c r="H13" s="113"/>
      <c r="I13" s="109" t="str">
        <f>IFERROR(VLOOKUP(D13,DB!A:F,6,0),"")</f>
        <v/>
      </c>
      <c r="J13" s="108" t="str">
        <f>IFERROR(VLOOKUP(D13,DB!A:G,7,0),"")</f>
        <v/>
      </c>
      <c r="K13" s="114"/>
      <c r="L13" s="151" t="str">
        <f>IFERROR(VLOOKUP(D13,DB!A:I,9,0),"")</f>
        <v/>
      </c>
    </row>
    <row r="14" spans="1:16383" ht="31.5" customHeight="1">
      <c r="A14" s="110"/>
      <c r="B14" s="109" t="str">
        <f>IFERROR(VLOOKUP(D14,DB!A:K,11,0),"")</f>
        <v/>
      </c>
      <c r="C14" s="111"/>
      <c r="D14" s="109"/>
      <c r="E14" s="112"/>
      <c r="F14" s="113"/>
      <c r="G14" s="81">
        <f ca="1">IFERROR(NOW()-F14,"-")</f>
        <v>45938.63064560185</v>
      </c>
      <c r="H14" s="113"/>
      <c r="I14" s="109" t="str">
        <f>IFERROR(VLOOKUP(D14,DB!A:F,6,0),"")</f>
        <v/>
      </c>
      <c r="J14" s="108" t="str">
        <f>IFERROR(VLOOKUP(D14,DB!A:G,7,0),"")</f>
        <v/>
      </c>
      <c r="K14" s="114"/>
      <c r="L14" s="151" t="str">
        <f>IFERROR(VLOOKUP(D14,DB!A:I,9,0),"")</f>
        <v/>
      </c>
    </row>
    <row r="15" spans="1:16383" ht="31.5" customHeight="1">
      <c r="A15" s="110"/>
      <c r="B15" s="109" t="str">
        <f>IFERROR(VLOOKUP(D15,DB!A:K,11,0),"")</f>
        <v/>
      </c>
      <c r="C15" s="111"/>
      <c r="D15" s="109"/>
      <c r="E15" s="112"/>
      <c r="F15" s="113"/>
      <c r="G15" s="81">
        <f ca="1">IFERROR(NOW()-F15,"-")</f>
        <v>45938.63064560185</v>
      </c>
      <c r="H15" s="113"/>
      <c r="I15" s="109" t="str">
        <f>IFERROR(VLOOKUP(D15,DB!A:F,6,0),"")</f>
        <v/>
      </c>
      <c r="J15" s="108" t="str">
        <f>IFERROR(VLOOKUP(D15,DB!A:G,7,0),"")</f>
        <v/>
      </c>
      <c r="K15" s="114"/>
      <c r="L15" s="151" t="str">
        <f>IFERROR(VLOOKUP(D15,DB!A:I,9,0),"")</f>
        <v/>
      </c>
    </row>
    <row r="16" spans="1:16383" ht="31.5" customHeight="1">
      <c r="A16" s="110"/>
      <c r="B16" s="109" t="str">
        <f>IFERROR(VLOOKUP(D16,DB!A:K,11,0),"")</f>
        <v/>
      </c>
      <c r="C16" s="111"/>
      <c r="D16" s="109"/>
      <c r="E16" s="112"/>
      <c r="F16" s="113"/>
      <c r="G16" s="81">
        <f ca="1">IFERROR(NOW()-F16,"-")</f>
        <v>45938.63064560185</v>
      </c>
      <c r="H16" s="113"/>
      <c r="I16" s="109" t="str">
        <f>IFERROR(VLOOKUP(D16,DB!A:F,6,0),"")</f>
        <v/>
      </c>
      <c r="J16" s="108" t="str">
        <f>IFERROR(VLOOKUP(D16,DB!A:G,7,0),"")</f>
        <v/>
      </c>
      <c r="K16" s="114"/>
      <c r="L16" s="151" t="str">
        <f>IFERROR(VLOOKUP(D16,DB!A:I,9,0),"")</f>
        <v/>
      </c>
    </row>
    <row r="17" spans="1:12" ht="31.5" customHeight="1">
      <c r="A17" s="110"/>
      <c r="B17" s="109" t="str">
        <f>IFERROR(VLOOKUP(D17,DB!A:K,11,0),"")</f>
        <v/>
      </c>
      <c r="C17" s="111"/>
      <c r="D17" s="109"/>
      <c r="E17" s="112"/>
      <c r="F17" s="113"/>
      <c r="G17" s="81">
        <f ca="1">IFERROR(NOW()-F17,"-")</f>
        <v>45938.63064560185</v>
      </c>
      <c r="H17" s="113"/>
      <c r="I17" s="109" t="str">
        <f>IFERROR(VLOOKUP(D17,DB!A:F,6,0),"")</f>
        <v/>
      </c>
      <c r="J17" s="108" t="str">
        <f>IFERROR(VLOOKUP(D17,DB!A:G,7,0),"")</f>
        <v/>
      </c>
      <c r="K17" s="114"/>
      <c r="L17" s="151" t="str">
        <f>IFERROR(VLOOKUP(D17,DB!A:I,9,0),"")</f>
        <v/>
      </c>
    </row>
    <row r="18" spans="1:12" ht="31.5" customHeight="1">
      <c r="A18" s="110"/>
      <c r="B18" s="109" t="str">
        <f>IFERROR(VLOOKUP(D18,DB!A:K,11,0),"")</f>
        <v/>
      </c>
      <c r="C18" s="111"/>
      <c r="D18" s="109"/>
      <c r="E18" s="112"/>
      <c r="F18" s="113"/>
      <c r="G18" s="81">
        <f ca="1">IFERROR(NOW()-F18,"-")</f>
        <v>45938.63064560185</v>
      </c>
      <c r="H18" s="113"/>
      <c r="I18" s="109" t="str">
        <f>IFERROR(VLOOKUP(D18,DB!A:F,6,0),"")</f>
        <v/>
      </c>
      <c r="J18" s="108" t="str">
        <f>IFERROR(VLOOKUP(D18,DB!A:G,7,0),"")</f>
        <v/>
      </c>
      <c r="K18" s="114"/>
      <c r="L18" s="151" t="str">
        <f>IFERROR(VLOOKUP(D18,DB!A:I,9,0),"")</f>
        <v/>
      </c>
    </row>
    <row r="19" spans="1:12" ht="31.5" customHeight="1">
      <c r="A19" s="110"/>
      <c r="B19" s="109" t="str">
        <f>IFERROR(VLOOKUP(D19,DB!A:K,11,0),"")</f>
        <v/>
      </c>
      <c r="C19" s="111"/>
      <c r="D19" s="109"/>
      <c r="E19" s="112"/>
      <c r="F19" s="113"/>
      <c r="G19" s="81">
        <f ca="1">IFERROR(NOW()-F19,"-")</f>
        <v>45938.63064560185</v>
      </c>
      <c r="H19" s="113"/>
      <c r="I19" s="109" t="str">
        <f>IFERROR(VLOOKUP(D19,DB!A:F,6,0),"")</f>
        <v/>
      </c>
      <c r="J19" s="108" t="str">
        <f>IFERROR(VLOOKUP(D19,DB!A:G,7,0),"")</f>
        <v/>
      </c>
      <c r="K19" s="114"/>
      <c r="L19" s="151" t="str">
        <f>IFERROR(VLOOKUP(D19,DB!A:I,9,0),"")</f>
        <v/>
      </c>
    </row>
    <row r="20" spans="1:12" ht="31.5" customHeight="1">
      <c r="A20" s="110"/>
      <c r="B20" s="109" t="str">
        <f>IFERROR(VLOOKUP(D20,DB!A:K,11,0),"")</f>
        <v/>
      </c>
      <c r="C20" s="111"/>
      <c r="D20" s="109"/>
      <c r="E20" s="112"/>
      <c r="F20" s="113"/>
      <c r="G20" s="81">
        <f ca="1">IFERROR(NOW()-F20,"-")</f>
        <v>45938.63064560185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45938.63064560185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45938.63064560185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45938.63064560185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45938.63064560185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45938.63064560185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45938.63064560185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45938.63064560185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45938.63064560185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45938.63064560185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45938.63064560185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45938.63064560185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45938.63064560185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45938.63064560185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45938.63064560185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45938.63064560185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45938.63064560185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45938.63064560185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45938.63064560185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45938.63064560185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45938.63064560185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45938.63064560185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45938.63064560185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45938.63064560185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45938.63064560185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45938.63064560185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45938.63064560185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45938.63064560185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45938.63064560185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45938.63064560185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45938.63064560185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45938.63064560185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45938.63064560185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45938.63064560185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45938.63064560185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45938.63064560185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45938.63064560185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45938.63064560185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45938.63064560185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45938.63064560185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45938.63064560185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45938.63064560185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45938.63064560185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45938.63064560185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45938.63064560185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45938.63064560185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45938.63064560185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45938.63064560185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45938.63064560185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45938.63064560185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45938.63064560185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45938.63064560185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45938.63064560185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45938.63064560185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45938.63064560185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45938.63064560185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45938.63064560185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45938.63064560185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45938.63064560185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45938.63064560185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45938.63064560185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45938.63064560185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45938.63064560185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45938.63064560185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45938.63064560185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45938.63064560185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45938.63064560185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45938.63064560185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45938.63064560185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45938.63064560185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45938.63064560185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45938.63064560185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45938.63064560185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45938.63064560185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45938.63064560185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45938.63064560185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45938.63064560185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45938.63064560185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45938.63064560185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45938.63064560185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45938.63064560185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45938.63064560185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45938.63064560185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45938.63064560185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45938.63064560185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45938.63064560185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45938.63064560185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45938.63064560185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45938.63064560185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45938.63064560185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45938.63064560185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45938.63064560185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45938.63064560185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45938.63064560185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45938.63064560185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45938.63064560185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45938.63064560185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45938.63064560185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45938.63064560185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45938.63064560185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45938.63064560185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45938.63064560185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45938.63064560185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45938.63064560185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45938.63064560185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45938.63064560185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45938.63064560185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45938.63064560185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45938.63064560185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45938.63064560185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45938.63064560185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45938.63064560185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45938.63064560185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45938.63064560185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45938.63064560185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45938.63064560185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45938.63064560185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45938.63064560185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45938.63064560185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45938.63064560185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45938.63064560185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45938.63064560185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45938.63064560185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45938.63064560185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45938.63064560185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45938.63064560185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45938.63064560185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45938.63064560185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45938.63064560185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45938.63064560185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45938.63064560185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45938.63064560185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45938.63064560185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45938.63064560185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45938.63064560185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45938.63064560185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45938.63064560185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45938.63064560185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45938.63064560185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45938.63064560185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45938.63064560185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45938.63064560185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45938.63064560185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45938.63064560185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45938.63064560185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45938.63064560185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45938.63064560185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45938.63064560185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45938.63064560185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45938.63064560185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45938.63064560185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45938.63064560185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45938.63064560185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45938.63064560185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45938.63064560185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45938.63064560185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45938.63064560185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45938.63064560185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45938.63064560185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45938.63064560185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45938.63064560185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45938.63064560185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45938.63064560185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45938.63064560185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45938.63064560185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45938.63064560185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45938.63064560185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45938.63064560185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45938.63064560185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45938.63064560185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45938.63064560185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45938.63064560185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45938.63064560185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45938.63064560185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45938.63064560185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45938.63064560185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45938.63064560185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45938.63064560185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45938.63064560185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45938.63064560185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45938.63064560185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45938.63064560185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45938.63064560185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45938.63064560185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45938.63064560185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45938.63064560185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45938.63064560185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45938.63064560185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45938.63064560185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45938.63064560185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45938.63064560185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45938.63064560185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45938.63064560185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45938.63064560185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45938.63064560185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45938.63064560185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45938.63064560185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45938.63064560185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45938.63064560185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45938.63064560185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45938.63064560185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45938.63064560185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45938.63064560185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45938.63064560185</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