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549" documentId="13_ncr:1_{F6CB121F-512D-4AA6-A0C1-0FB36C537598}" xr6:coauthVersionLast="47" xr6:coauthVersionMax="47" xr10:uidLastSave="{1CA7B841-821C-4FCC-A1E8-377DA90E077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L4" i="5"/>
  <c r="L5" i="5"/>
  <c r="L6" i="5"/>
  <c r="L7" i="5"/>
  <c r="L8" i="5"/>
  <c r="L9" i="5"/>
  <c r="L10" i="5"/>
  <c r="L11" i="5"/>
  <c r="J4" i="5"/>
  <c r="J5" i="5"/>
  <c r="J6" i="5"/>
  <c r="J7" i="5"/>
  <c r="J8" i="5"/>
  <c r="J9" i="5"/>
  <c r="J10" i="5"/>
  <c r="J11" i="5"/>
  <c r="I4" i="5"/>
  <c r="I5" i="5"/>
  <c r="I6" i="5"/>
  <c r="I7" i="5"/>
  <c r="I8" i="5"/>
  <c r="I9" i="5"/>
  <c r="I10" i="5"/>
  <c r="I11" i="5"/>
  <c r="B4" i="5"/>
  <c r="B5" i="5"/>
  <c r="B6" i="5"/>
  <c r="B7" i="5"/>
  <c r="B8" i="5"/>
  <c r="B9" i="5"/>
  <c r="B10" i="5"/>
  <c r="B1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<sst xmlns="http://schemas.openxmlformats.org/spreadsheetml/2006/main" count="178596" uniqueCount="39082">
  <si>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</si>
  <si>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</si>
  <si>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</si>
  <si>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</si>
  <si>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</si>
  <si>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</si>
  <si>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</si>
  <si>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</si>
  <si>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</si>
  <si>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</si>
  <si>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</si>
  <si>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</si>
  <si>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</si>
  <si>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</si>
  <si>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</si>
  <si>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</si>
  <si>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</si>
  <si>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</si>
  <si>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</si>
  <si>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</si>
  <si>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</si>
  <si>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</si>
  <si>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</si>
  <si>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</si>
  <si>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</si>
  <si>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</si>
  <si>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</si>
  <si>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</si>
  <si>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</si>
  <si>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</si>
  <si>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</si>
  <si>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</si>
  <si>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</si>
  <si>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</si>
  <si>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</si>
  <si>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</si>
  <si>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</si>
  <si>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</si>
  <si>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</si>
  <si>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</si>
  <si>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</si>
  <si>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</si>
  <si>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</si>
  <si>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</si>
  <si>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</si>
  <si>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</si>
  <si>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</si>
  <si>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</si>
  <si>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</si>
  <si>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</si>
  <si>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</si>
  <si>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</si>
  <si>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</si>
  <si>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</si>
  <si>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</si>
  <si>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</si>
  <si>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</si>
  <si>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</si>
  <si>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</si>
  <si>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</si>
  <si>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</si>
  <si>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</si>
  <si>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</si>
  <si>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</si>
  <si>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</si>
  <si>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</si>
  <si>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</si>
  <si>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</si>
  <si>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</si>
  <si>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</si>
  <si>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</si>
  <si>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</si>
  <si>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</si>
  <si>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</si>
  <si>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</si>
  <si>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</si>
  <si>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</si>
  <si>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</si>
  <si>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</si>
  <si>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</si>
  <si>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</si>
  <si>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</si>
  <si>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</si>
  <si>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</si>
  <si>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</si>
  <si>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</si>
  <si>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</si>
  <si>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</si>
  <si>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</si>
  <si>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</si>
  <si>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</si>
  <si>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</si>
  <si>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</si>
  <si>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</si>
  <si>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</si>
  <si>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</si>
  <si>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</si>
  <si>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</si>
  <si>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</si>
  <si>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</si>
  <si>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</si>
  <si>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</si>
  <si>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</si>
  <si>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</si>
  <si>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</si>
  <si>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</si>
  <si>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</si>
  <si>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</si>
  <si>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</si>
  <si>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</si>
  <si>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</si>
  <si>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</si>
  <si>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</si>
  <si>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</si>
  <si>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</si>
  <si>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</si>
  <si>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</si>
  <si>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</si>
  <si>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</si>
  <si>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</si>
  <si>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</si>
  <si>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</si>
  <si>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</si>
  <si>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</si>
  <si>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</si>
  <si>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</si>
  <si>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</si>
  <si>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</si>
  <si>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</si>
  <si>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</si>
  <si>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</si>
  <si>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</si>
  <si>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</si>
  <si>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</si>
  <si>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</si>
  <si>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</si>
  <si>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</si>
  <si>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</si>
  <si>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</si>
  <si>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</si>
  <si>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</si>
  <si>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</si>
  <si>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</si>
  <si>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</si>
  <si>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</si>
  <si>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</si>
  <si>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</si>
  <si>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</si>
  <si>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</si>
  <si>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</si>
  <si>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</si>
  <si>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</si>
  <si>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</si>
  <si>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</si>
  <si>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</si>
  <si>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</si>
  <si>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</si>
  <si>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</si>
  <si>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</si>
  <si>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</si>
  <si>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</si>
  <si>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</si>
  <si>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</si>
  <si>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</si>
  <si>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</si>
  <si>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</si>
  <si>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</si>
  <si>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</si>
  <si>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</si>
  <si>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</si>
  <si>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</si>
  <si>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</si>
  <si>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</si>
  <si>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</si>
  <si>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</si>
  <si>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</si>
  <si>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</si>
  <si>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</si>
  <si>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</si>
  <si>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</si>
  <si>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</si>
  <si>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</si>
  <si>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</si>
  <si>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</si>
  <si>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</si>
  <si>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</si>
  <si>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</si>
  <si>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</si>
  <si>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</si>
  <si>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</si>
  <si>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</si>
  <si>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</si>
  <si>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</si>
  <si>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</si>
  <si>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</si>
  <si>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</si>
  <si>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</si>
  <si>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</si>
  <si>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</si>
  <si>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</si>
  <si>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</si>
  <si>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</si>
  <si>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</si>
  <si>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</si>
  <si>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</si>
  <si>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</si>
  <si>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</si>
  <si>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</si>
  <si>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</si>
  <si>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</si>
  <si>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</si>
  <si>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</si>
  <si>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</si>
  <si>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</si>
  <si>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</si>
  <si>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</si>
  <si>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</si>
  <si>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</si>
  <si>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</si>
  <si>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</si>
  <si>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</si>
  <si>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</si>
  <si>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</si>
  <si>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</si>
  <si>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</si>
  <si>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</si>
  <si>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</si>
  <si>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</si>
  <si>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</si>
  <si>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</si>
  <si>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</si>
  <si>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</si>
  <si>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</si>
  <si>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</si>
  <si>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</si>
  <si>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</si>
  <si>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</si>
  <si>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</si>
  <si>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</si>
  <si>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</si>
  <si>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</si>
  <si>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</si>
  <si>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</si>
  <si>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</si>
  <si>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</si>
  <si>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</si>
  <si>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</si>
  <si>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</si>
  <si>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</si>
  <si>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</si>
  <si>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</si>
  <si>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</si>
  <si>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</si>
  <si>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</si>
  <si>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</si>
  <si>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</si>
  <si>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</si>
  <si>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</si>
  <si>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</si>
  <si>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</si>
  <si>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</si>
  <si>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</si>
  <si>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</si>
  <si>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</si>
  <si>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</si>
  <si>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</si>
  <si>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</si>
  <si>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</si>
  <si>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</si>
  <si>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</si>
  <si>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</si>
  <si>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</si>
  <si>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</si>
  <si>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</si>
  <si>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</si>
  <si>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</si>
  <si>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</si>
  <si>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</si>
  <si>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</si>
  <si>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</si>
  <si>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</si>
  <si>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</si>
  <si>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</si>
  <si>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</si>
  <si>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</si>
  <si>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</si>
  <si>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</si>
  <si>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</si>
  <si>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</si>
  <si>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</si>
  <si>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</si>
  <si>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</si>
  <si>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</si>
  <si>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</si>
  <si>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</si>
  <si>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</si>
  <si>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</si>
  <si>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</si>
  <si>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</si>
  <si>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</si>
  <si>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</si>
  <si>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</si>
  <si>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</si>
  <si>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</si>
  <si>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</si>
  <si>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</si>
  <si>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</si>
  <si>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</si>
  <si>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</si>
  <si>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</si>
  <si>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</si>
  <si>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</si>
  <si>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</si>
  <si>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</si>
  <si>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</si>
  <si>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</si>
  <si>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</si>
  <si>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</si>
  <si>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</si>
  <si>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</si>
  <si>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</si>
  <si>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</si>
  <si>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</si>
  <si>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</si>
  <si>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</si>
  <si>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</si>
  <si>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</si>
  <si>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</si>
  <si>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</si>
  <si>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</si>
  <si>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</si>
  <si>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</si>
  <si>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</si>
  <si>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</si>
  <si>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</si>
  <si>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</si>
  <si>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</si>
  <si>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</si>
  <si>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</si>
  <si>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</si>
  <si>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</si>
  <si>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</si>
  <si>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</si>
  <si>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</si>
  <si>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</si>
  <si>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</si>
  <si>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</si>
  <si>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</si>
  <si>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</si>
  <si>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</si>
  <si>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</si>
  <si>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</si>
  <si>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</si>
  <si>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</si>
  <si>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</si>
  <si>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</si>
  <si>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</si>
  <si>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</si>
  <si>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</si>
  <si>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</si>
  <si>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</si>
  <si>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</si>
  <si>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</si>
  <si>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</si>
  <si>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</si>
  <si>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</si>
  <si>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</si>
  <si>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</si>
  <si>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</si>
  <si>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</si>
  <si>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</si>
  <si>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</si>
  <si>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</si>
  <si>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</si>
  <si>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</si>
  <si>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</si>
  <si>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</si>
  <si>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</si>
  <si>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</si>
  <si>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</si>
  <si>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</si>
  <si>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</si>
  <si>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</si>
  <si>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</si>
  <si>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</si>
  <si>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</si>
  <si>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</si>
  <si>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</si>
  <si>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</si>
  <si>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</si>
  <si>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</si>
  <si>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</si>
  <si>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</si>
  <si>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</si>
  <si>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</si>
  <si>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</si>
  <si>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</si>
  <si>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</si>
  <si>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</si>
  <si>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</si>
  <si>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</si>
  <si>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</si>
  <si>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</si>
  <si>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</si>
  <si>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</si>
  <si>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</si>
  <si>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</si>
  <si>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</si>
  <si>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</si>
  <si>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</si>
  <si>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</si>
  <si>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</si>
  <si>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</si>
  <si>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</si>
  <si>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</si>
  <si>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</si>
  <si>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</si>
  <si>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</si>
  <si>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</si>
  <si>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</si>
  <si>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</si>
  <si>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</si>
  <si>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</si>
  <si>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</si>
  <si>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</si>
  <si>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</si>
  <si>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</si>
  <si>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</si>
  <si>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</si>
  <si>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</si>
  <si>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</si>
  <si>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</si>
  <si>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</si>
  <si>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</si>
  <si>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</si>
  <si>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</si>
  <si>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</si>
  <si>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</si>
  <si>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</si>
  <si>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</si>
  <si>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</si>
  <si>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</si>
  <si>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</si>
  <si>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</si>
  <si>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</si>
  <si>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</si>
  <si>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</si>
  <si>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</si>
  <si>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</si>
  <si>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</si>
  <si>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</si>
  <si>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</si>
  <si>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</si>
  <si>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</si>
  <si>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</si>
  <si>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</si>
  <si>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</si>
  <si>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</si>
  <si>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</si>
  <si>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</si>
  <si>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</si>
  <si>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</si>
  <si>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</si>
  <si>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</si>
  <si>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</si>
  <si>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</si>
  <si>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</si>
  <si>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</si>
  <si>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</si>
  <si>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</si>
  <si>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</si>
  <si>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</si>
  <si>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</si>
  <si>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</si>
  <si>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</si>
  <si>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</si>
  <si>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</si>
  <si>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</si>
  <si>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</si>
  <si>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</si>
  <si>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</si>
  <si>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</si>
  <si>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</si>
  <si>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</si>
  <si>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</si>
  <si>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</si>
  <si>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</si>
  <si>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</si>
  <si>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</si>
  <si>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</si>
  <si>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</si>
  <si>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</si>
  <si>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</si>
  <si>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</si>
  <si>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</si>
  <si>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</si>
  <si>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</si>
  <si>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</si>
  <si>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</si>
  <si>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</si>
  <si>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</si>
  <si>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</si>
  <si>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</si>
  <si>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</si>
  <si>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</si>
  <si>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</si>
  <si>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</si>
  <si>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</si>
  <si>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</si>
  <si>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</si>
  <si>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</si>
  <si>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</si>
  <si>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</si>
  <si>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</si>
  <si>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</si>
  <si>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</si>
  <si>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</si>
  <si>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</si>
  <si>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</si>
  <si>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</si>
  <si>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</si>
  <si>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</si>
  <si>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</si>
  <si>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</si>
  <si>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</si>
  <si>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</si>
  <si>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</si>
  <si>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</si>
  <si>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</si>
  <si>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</si>
  <si>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</si>
  <si>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</si>
  <si>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</si>
  <si>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</si>
  <si>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</si>
  <si>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</si>
  <si>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</si>
  <si>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</si>
  <si>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</si>
  <si>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</si>
  <si>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</si>
  <si>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</si>
  <si>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</si>
  <si>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</si>
  <si>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</si>
  <si>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</si>
  <si>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</si>
  <si>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</si>
  <si>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</si>
  <si>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</si>
  <si>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</si>
  <si>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</si>
  <si>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</si>
  <si>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</si>
  <si>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</si>
  <si>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</si>
  <si>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</si>
  <si>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</si>
  <si>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</si>
  <si>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</si>
  <si>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</si>
  <si>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</si>
  <si>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</si>
  <si>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</si>
  <si>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</si>
  <si>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</si>
  <si>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</si>
  <si>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</si>
  <si>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</si>
  <si>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</si>
  <si>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</si>
  <si>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</si>
  <si>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</si>
  <si>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</si>
  <si>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</si>
  <si>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</si>
  <si>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</si>
  <si>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</si>
  <si>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</si>
  <si>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</si>
  <si>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</si>
  <si>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</si>
  <si>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</si>
  <si>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</si>
  <si>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</si>
  <si>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</si>
  <si>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</si>
  <si>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</si>
  <si>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</si>
  <si>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</si>
  <si>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</si>
  <si>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</si>
  <si>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</si>
  <si>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</si>
  <si>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</si>
  <si>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</si>
  <si>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</si>
  <si>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</si>
  <si>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</si>
  <si>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</si>
  <si>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</si>
  <si>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</si>
  <si>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</si>
  <si>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</si>
  <si>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</si>
  <si>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</si>
  <si>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</si>
  <si>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</si>
  <si>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</si>
  <si>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</si>
  <si>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</si>
  <si>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</si>
  <si>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</si>
  <si>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</si>
  <si>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</si>
  <si>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</si>
  <si>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</si>
  <si>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</si>
  <si>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</si>
  <si>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</si>
  <si>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</si>
  <si>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</si>
  <si>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</si>
  <si>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</si>
  <si>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</si>
  <si>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</si>
  <si>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</si>
  <si>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</si>
  <si>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</si>
  <si>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</si>
  <si>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</si>
  <si>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</si>
  <si>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</si>
  <si>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</si>
  <si>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</si>
  <si>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</si>
  <si>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</si>
  <si>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</si>
  <si>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</si>
  <si>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</si>
  <si>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</si>
  <si>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</si>
  <si>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</si>
  <si>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</si>
  <si>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</si>
  <si>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</si>
  <si>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</si>
  <si>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</si>
  <si>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</si>
  <si>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</si>
  <si>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</si>
  <si>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</si>
  <si>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</si>
  <si>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</si>
  <si>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</si>
  <si>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</si>
  <si>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</si>
  <si>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</si>
  <si>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</si>
  <si>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</si>
  <si>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</si>
  <si>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</si>
  <si>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</si>
  <si>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</si>
  <si>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</si>
  <si>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</si>
  <si>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</si>
  <si>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</si>
  <si>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</si>
  <si>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</si>
  <si>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</si>
  <si>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</si>
  <si>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</si>
  <si>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</si>
  <si>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</si>
  <si>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</si>
  <si>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</si>
  <si>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</si>
  <si>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</si>
  <si>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</si>
  <si>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</si>
  <si>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</si>
  <si>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</si>
  <si>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</si>
  <si>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</si>
  <si>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</si>
  <si>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</si>
  <si>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</si>
  <si>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</si>
  <si>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</si>
  <si>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</si>
  <si>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</si>
  <si>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</si>
  <si>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</si>
  <si>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</si>
  <si>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</si>
  <si>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</si>
  <si>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</si>
  <si>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</si>
  <si>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</si>
  <si>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</si>
  <si>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</si>
  <si>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</si>
  <si>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</si>
  <si>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</si>
  <si>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</si>
  <si>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</si>
  <si>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</si>
  <si>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</si>
  <si>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</si>
  <si>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</si>
  <si>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</si>
  <si>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</si>
  <si>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</si>
  <si>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</si>
  <si>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</si>
  <si>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</si>
  <si>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</si>
  <si>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</si>
  <si>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</si>
  <si>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</si>
  <si>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</si>
  <si>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</si>
  <si>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</si>
  <si>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</si>
  <si>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</si>
  <si>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</si>
  <si>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</si>
  <si>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</si>
  <si>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</si>
  <si>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</si>
  <si>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</si>
  <si>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</si>
  <si>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</si>
  <si>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</si>
  <si>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</si>
  <si>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</si>
  <si>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</si>
  <si>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</si>
  <si>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</si>
  <si>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</si>
  <si>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</si>
  <si>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</si>
  <si>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</si>
  <si>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</si>
  <si>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</si>
  <si>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</si>
  <si>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</si>
  <si>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</si>
  <si>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</si>
  <si>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</si>
  <si>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</si>
  <si>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</si>
  <si>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</si>
  <si>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</si>
  <si>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</si>
  <si>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</si>
  <si>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</si>
  <si>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</si>
  <si>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</si>
  <si>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</si>
  <si>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</si>
  <si>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</si>
  <si>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</si>
  <si>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</si>
  <si>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</si>
  <si>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</si>
  <si>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</si>
  <si>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</si>
  <si>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</si>
  <si>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</si>
  <si>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</si>
  <si>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</si>
  <si>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</si>
  <si>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</si>
  <si>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</si>
  <si>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</si>
  <si>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</si>
  <si>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</si>
  <si>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</si>
  <si>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</si>
  <si>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</si>
  <si>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</si>
  <si>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</si>
  <si>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</si>
  <si>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</si>
  <si>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</si>
  <si>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</si>
  <si>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</si>
  <si>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</si>
  <si>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</si>
  <si>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</si>
  <si>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</si>
  <si>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</si>
  <si>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</si>
  <si>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</si>
  <si>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</si>
  <si>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</si>
  <si>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</si>
  <si>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</si>
  <si>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</si>
  <si>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</si>
  <si>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</si>
  <si>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</si>
  <si>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</si>
  <si>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</si>
  <si>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</si>
  <si>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</si>
  <si>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</si>
  <si>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</si>
  <si>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</si>
  <si>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</si>
  <si>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</si>
  <si>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</si>
  <si>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</si>
  <si>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</si>
  <si>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</si>
  <si>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</si>
  <si>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</si>
  <si>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</si>
  <si>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</si>
  <si>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</si>
  <si>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</si>
  <si>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</si>
  <si>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</si>
  <si>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</si>
  <si>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</si>
  <si>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</si>
  <si>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</si>
  <si>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</si>
  <si>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</si>
  <si>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</si>
  <si>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</si>
  <si>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</si>
  <si>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</si>
  <si>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</si>
  <si>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</si>
  <si>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</si>
  <si>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</si>
  <si>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</si>
  <si>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</si>
  <si>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</si>
  <si>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</si>
  <si>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</si>
  <si>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</si>
  <si>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</si>
  <si>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</si>
  <si>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</si>
  <si>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</si>
  <si>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</si>
  <si>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</si>
  <si>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</si>
  <si>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</si>
  <si>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</si>
  <si>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</si>
  <si>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</si>
  <si>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</si>
  <si>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</si>
  <si>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</si>
  <si>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</si>
  <si>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</si>
  <si>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</si>
  <si>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</si>
  <si>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</si>
  <si>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</si>
  <si>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</si>
  <si>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</si>
  <si>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</si>
  <si>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</si>
  <si>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</si>
  <si>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</si>
  <si>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</si>
  <si>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</si>
  <si>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</si>
  <si>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</si>
  <si>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</si>
  <si>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</si>
  <si>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</si>
  <si>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</si>
  <si>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</si>
  <si>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</si>
  <si>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</si>
  <si>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</si>
  <si>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</si>
  <si>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</si>
  <si>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</si>
  <si>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</si>
  <si>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</si>
  <si>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</si>
  <si>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</si>
  <si>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</si>
  <si>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</si>
  <si>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</si>
  <si>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</si>
  <si>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</si>
  <si>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</si>
  <si>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</si>
  <si>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</si>
  <si>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</si>
  <si>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</si>
  <si>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</si>
  <si>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</si>
  <si>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</si>
  <si>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</si>
  <si>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</si>
  <si>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</si>
  <si>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</si>
  <si>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</si>
  <si>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</si>
  <si>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</si>
  <si>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</si>
  <si>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</si>
  <si>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</si>
  <si>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</si>
  <si>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</si>
  <si>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</si>
  <si>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</si>
  <si>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</si>
  <si>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</si>
  <si>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</si>
  <si>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</si>
  <si>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</si>
  <si>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</si>
  <si>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</si>
  <si>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</si>
  <si>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</si>
  <si>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</si>
  <si>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</si>
  <si>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</si>
  <si>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</si>
  <si>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</si>
  <si>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</si>
  <si>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</si>
  <si>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</si>
  <si>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</si>
  <si>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</si>
  <si>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</si>
  <si>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</si>
  <si>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</si>
  <si>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</si>
  <si>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</si>
  <si>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</si>
  <si>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</si>
  <si>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</si>
  <si>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</si>
  <si>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</si>
  <si>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</si>
  <si>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</si>
  <si>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</si>
  <si>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</si>
  <si>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</si>
  <si>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</si>
  <si>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</si>
  <si>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</si>
  <si>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</si>
  <si>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</si>
  <si>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</si>
  <si>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</si>
  <si>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</si>
  <si>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</si>
  <si>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</si>
  <si>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</si>
  <si>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</si>
  <si>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</si>
  <si>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</si>
  <si>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</si>
  <si>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</si>
  <si>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</si>
  <si>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</si>
  <si>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</si>
  <si>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</si>
  <si>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</si>
  <si>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</si>
  <si>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</si>
  <si>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</si>
  <si>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</si>
  <si>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</si>
  <si>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</si>
  <si>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</si>
  <si>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</si>
  <si>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</si>
  <si>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</si>
  <si>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</si>
  <si>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</si>
  <si>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</si>
  <si>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</si>
  <si>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</si>
  <si>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</si>
  <si>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</si>
  <si>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</si>
  <si>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</si>
  <si>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</si>
  <si>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</si>
  <si>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</si>
  <si>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</si>
  <si>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</si>
  <si>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</si>
  <si>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</si>
  <si>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</si>
  <si>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</si>
  <si>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</si>
  <si>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</si>
  <si>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</si>
  <si>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</si>
  <si>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</si>
  <si>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</si>
  <si>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</si>
  <si>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</si>
  <si>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</si>
  <si>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</si>
  <si>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</si>
  <si>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</si>
  <si>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</si>
  <si>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</si>
  <si>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</si>
  <si>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</si>
  <si>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</si>
  <si>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</si>
  <si>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</si>
  <si>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</si>
  <si>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</si>
  <si>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</si>
  <si>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</si>
  <si>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</si>
  <si>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</si>
  <si>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</si>
  <si>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</si>
  <si>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</si>
  <si>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</si>
  <si>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</si>
  <si>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</si>
  <si>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</si>
  <si>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</si>
  <si>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</si>
  <si>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</si>
  <si>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</si>
  <si>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</si>
  <si>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</si>
  <si>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</si>
  <si>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</si>
  <si>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</si>
  <si>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</si>
  <si>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</si>
  <si>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</si>
  <si>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</si>
  <si>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</si>
  <si>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</si>
  <si>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</si>
  <si>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</si>
  <si>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</si>
  <si>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</si>
  <si>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</si>
  <si>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</si>
  <si>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</si>
  <si>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</si>
  <si>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</si>
  <si>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</si>
  <si>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</si>
  <si>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</si>
  <si>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</si>
  <si>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</si>
  <si>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</si>
  <si>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</si>
  <si>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</si>
  <si>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</si>
  <si>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</si>
  <si>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</si>
  <si>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</si>
  <si>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</si>
  <si>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</si>
  <si>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</si>
  <si>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</si>
  <si>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</si>
  <si>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</si>
  <si>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</si>
  <si>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</si>
  <si>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</si>
  <si>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</si>
  <si>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</si>
  <si>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</si>
  <si>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</si>
  <si>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</si>
  <si>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</si>
  <si>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</si>
  <si>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</si>
  <si>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</si>
  <si>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</si>
  <si>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</si>
  <si>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</si>
  <si>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</si>
  <si>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</si>
  <si>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</si>
  <si>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</si>
  <si>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</si>
  <si>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</si>
  <si>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</si>
  <si>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</si>
  <si>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</si>
  <si>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</si>
  <si>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</si>
  <si>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</si>
  <si>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</si>
  <si>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</si>
  <si>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</si>
  <si>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</si>
  <si>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</si>
  <si>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</si>
  <si>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</si>
  <si>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</si>
  <si>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</si>
  <si>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</si>
  <si>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</si>
  <si>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</si>
  <si>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</si>
  <si>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</si>
  <si>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</si>
  <si>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</si>
  <si>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</si>
  <si>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</si>
  <si>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</si>
  <si>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</si>
  <si>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</si>
  <si>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</si>
  <si>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</si>
  <si>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</si>
  <si>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</si>
  <si>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</si>
  <si>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</si>
  <si>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</si>
  <si>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</si>
  <si>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</si>
  <si>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</si>
  <si>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</si>
  <si>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</si>
  <si>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</si>
  <si>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</si>
  <si>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</si>
  <si>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</si>
  <si>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</si>
  <si>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</si>
  <si>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</si>
  <si>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</si>
  <si>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</si>
  <si>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</si>
  <si>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</si>
  <si>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</si>
  <si>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</si>
  <si>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</si>
  <si>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</si>
  <si>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</si>
  <si>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</si>
  <si>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</si>
  <si>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</si>
  <si>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</si>
  <si>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</si>
  <si>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</si>
  <si>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</si>
  <si>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</si>
  <si>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</si>
  <si>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</si>
  <si>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</si>
  <si>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</si>
  <si>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</si>
  <si>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</si>
  <si>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</si>
  <si>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</si>
  <si>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</si>
  <si>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</si>
  <si>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</si>
  <si>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</si>
  <si>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</si>
  <si>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</si>
  <si>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</si>
  <si>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</si>
  <si>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</si>
  <si>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</si>
  <si>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</si>
  <si>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</si>
  <si>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</si>
  <si>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</si>
  <si>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</si>
  <si>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</si>
  <si>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</si>
  <si>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</si>
  <si>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</si>
  <si>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</si>
  <si>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</si>
  <si>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</si>
  <si>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</si>
  <si>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</si>
  <si>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</si>
  <si>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</si>
  <si>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</si>
  <si>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</si>
  <si>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</si>
  <si>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</si>
  <si>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</si>
  <si>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</si>
  <si>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</si>
  <si>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</si>
  <si>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</si>
  <si>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</si>
  <si>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</si>
  <si>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</si>
  <si>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</si>
  <si>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</si>
  <si>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</si>
  <si>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</si>
  <si>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</si>
  <si>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</si>
  <si>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</si>
  <si>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</si>
  <si>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</si>
  <si>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</si>
  <si>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</si>
  <si>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</si>
  <si>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</si>
  <si>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</si>
  <si>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</si>
  <si>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</si>
  <si>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</si>
  <si>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</si>
  <si>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</si>
  <si>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</si>
  <si>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</si>
  <si>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</si>
  <si>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</si>
  <si>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</si>
  <si>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</si>
  <si>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</si>
  <si>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</si>
  <si>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</si>
  <si>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</si>
  <si>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</si>
  <si>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</si>
  <si>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</si>
  <si>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</si>
  <si>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</si>
  <si>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</si>
  <si>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</si>
  <si>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</si>
  <si>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</si>
  <si>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</si>
  <si>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</si>
  <si>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</si>
  <si>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</si>
  <si>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</si>
  <si>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</si>
  <si>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</si>
  <si>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</si>
  <si>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</si>
  <si>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</si>
  <si>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</si>
  <si>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</si>
  <si>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</si>
  <si>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</si>
  <si>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</si>
  <si>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</si>
  <si>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</si>
  <si>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</si>
  <si>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</si>
  <si>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</si>
  <si>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</si>
  <si>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</si>
  <si>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</si>
  <si>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</si>
  <si>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</si>
  <si>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</si>
  <si>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</si>
  <si>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</si>
  <si>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</si>
  <si>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</si>
  <si>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</si>
  <si>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</si>
  <si>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</si>
  <si>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</si>
  <si>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</si>
  <si>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</si>
  <si>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</si>
  <si>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</si>
  <si>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</si>
  <si>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</si>
  <si>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</si>
  <si>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</si>
  <si>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</si>
  <si>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</si>
  <si>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</si>
  <si>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</si>
  <si>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</si>
  <si>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</si>
  <si>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</si>
  <si>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</si>
  <si>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</si>
  <si>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</si>
  <si>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</si>
  <si>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</si>
  <si>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</si>
  <si>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</si>
  <si>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</si>
  <si>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</si>
  <si>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</si>
  <si>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</si>
  <si>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</si>
  <si>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</si>
  <si>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</si>
  <si>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</si>
  <si>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</si>
  <si>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</si>
  <si>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</si>
  <si>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</si>
  <si>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</si>
  <si>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</si>
  <si>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</si>
  <si>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</si>
  <si>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</si>
  <si>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</si>
  <si>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</si>
  <si>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</si>
  <si>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</si>
  <si>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</si>
  <si>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</si>
  <si>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</si>
  <si>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</si>
  <si>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</si>
  <si>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</si>
  <si>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</si>
  <si>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</si>
  <si>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</si>
  <si>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</si>
  <si>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</si>
  <si>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</si>
  <si>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</si>
  <si>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</si>
  <si>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</si>
  <si>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</si>
  <si>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</si>
  <si>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</si>
  <si>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</si>
  <si>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</si>
  <si>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</si>
  <si>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</si>
  <si>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</si>
  <si>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</si>
  <si>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</si>
  <si>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</si>
  <si>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</si>
  <si>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</si>
  <si>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</si>
  <si>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</si>
  <si>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</si>
  <si>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</si>
  <si>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</si>
  <si>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</si>
  <si>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</si>
  <si>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</si>
  <si>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</si>
  <si>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</si>
  <si>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</si>
  <si>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</si>
  <si>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</si>
  <si>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</si>
  <si>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</si>
  <si>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</si>
  <si>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</si>
  <si>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</si>
  <si>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</si>
  <si>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</si>
  <si>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</si>
  <si>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</si>
  <si>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</si>
  <si>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</si>
  <si>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</si>
  <si>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</si>
  <si>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</si>
  <si>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</si>
  <si>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</si>
  <si>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</si>
  <si>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</si>
  <si>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</si>
  <si>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</si>
  <si>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</si>
  <si>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</si>
  <si>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</si>
  <si>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</si>
  <si>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</si>
  <si>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</si>
  <si>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</si>
  <si>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</si>
  <si>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</si>
  <si>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</si>
  <si>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</si>
  <si>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</si>
  <si>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</si>
  <si>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</si>
  <si>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</si>
  <si>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</si>
  <si>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</si>
  <si>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</si>
  <si>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</si>
  <si>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</si>
  <si>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</si>
  <si>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</si>
  <si>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</si>
  <si>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</si>
  <si>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</si>
  <si>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</si>
  <si>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</si>
  <si>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</si>
  <si>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</si>
  <si>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</si>
  <si>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</si>
  <si>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</si>
  <si>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</si>
  <si>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</si>
  <si>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</si>
  <si>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</si>
  <si>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</si>
  <si>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</si>
  <si>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</si>
  <si>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</si>
  <si>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</si>
  <si>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</si>
  <si>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</si>
  <si>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</si>
  <si>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</si>
  <si>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</si>
  <si>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</si>
  <si>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</si>
  <si>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</si>
  <si>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</si>
  <si>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</si>
  <si>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</si>
  <si>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</si>
  <si>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</si>
  <si>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</si>
  <si>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</si>
  <si>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</si>
  <si>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</si>
  <si>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</si>
  <si>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</si>
  <si>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</si>
  <si>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</si>
  <si>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</si>
  <si>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</si>
  <si>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</si>
  <si>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</si>
  <si>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</si>
  <si>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</si>
  <si>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</si>
  <si>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</si>
  <si>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</si>
  <si>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</si>
  <si>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</si>
  <si>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</si>
  <si>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</si>
  <si>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</si>
  <si>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</si>
  <si>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</si>
  <si>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</si>
  <si>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</si>
  <si>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</si>
  <si>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</si>
  <si>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</si>
  <si>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</si>
  <si>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</si>
  <si>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</si>
  <si>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</si>
  <si>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</si>
  <si>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</si>
  <si>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</si>
  <si>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</si>
  <si>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</si>
  <si>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</si>
  <si>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</si>
  <si>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</si>
  <si>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</si>
  <si>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</si>
  <si>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</si>
  <si>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</si>
  <si>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</si>
  <si>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</si>
  <si>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</si>
  <si>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</si>
  <si>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</si>
  <si>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</si>
  <si>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</si>
  <si>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</si>
  <si>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</si>
  <si>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</si>
  <si>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</si>
  <si>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</si>
  <si>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</si>
  <si>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</si>
  <si>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</si>
  <si>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</si>
  <si>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</si>
  <si>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</si>
  <si>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</si>
  <si>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</si>
  <si>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</si>
  <si>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</si>
  <si>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</si>
  <si>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</si>
  <si>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</si>
  <si>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</si>
  <si>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</si>
  <si>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</si>
  <si>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</si>
  <si>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</si>
  <si>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</si>
  <si>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</si>
  <si>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</si>
  <si>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</si>
  <si>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</si>
  <si>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</si>
  <si>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</si>
  <si>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</si>
  <si>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</si>
  <si>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</si>
  <si>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</si>
  <si>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</si>
  <si>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</si>
  <si>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</si>
  <si>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</si>
  <si>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</si>
  <si>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</si>
  <si>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</si>
  <si>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</si>
  <si>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</si>
  <si>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</si>
  <si>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</si>
  <si>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</si>
  <si>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</si>
  <si>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</si>
  <si>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</si>
  <si>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</si>
  <si>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</si>
  <si>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</si>
  <si>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</si>
  <si>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</si>
  <si>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</si>
  <si>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</si>
  <si>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</si>
  <si>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</si>
  <si>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</si>
  <si>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</si>
  <si>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</si>
  <si>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</si>
  <si>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</si>
  <si>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</si>
  <si>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</si>
  <si>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</si>
  <si>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</si>
  <si>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</si>
  <si>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</si>
  <si>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</si>
  <si>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</si>
  <si>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</si>
  <si>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</si>
  <si>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</si>
  <si>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</si>
  <si>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</si>
  <si>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</si>
  <si>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</si>
  <si>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</si>
  <si>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</si>
  <si>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</si>
  <si>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</si>
  <si>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</si>
  <si>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</si>
  <si>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</si>
  <si>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</si>
  <si>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</si>
  <si>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</si>
  <si>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</si>
  <si>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</si>
  <si>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</si>
  <si>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</si>
  <si>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</si>
  <si>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</si>
  <si>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</si>
  <si>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</si>
  <si>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</si>
  <si>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</si>
  <si>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</si>
  <si>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</si>
  <si>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</si>
  <si>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</si>
  <si>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</si>
  <si>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</si>
  <si>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</si>
  <si>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</si>
  <si>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</si>
  <si>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</si>
  <si>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</si>
  <si>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</si>
  <si>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</si>
  <si>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</si>
  <si>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</si>
  <si>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</si>
  <si>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</si>
  <si>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</si>
  <si>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</si>
  <si>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</si>
  <si>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</si>
  <si>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</si>
  <si>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</si>
  <si>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</si>
  <si>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</si>
  <si>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</si>
  <si>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</si>
  <si>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</si>
  <si>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</si>
  <si>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</si>
  <si>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</si>
  <si>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</si>
  <si>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</si>
  <si>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</si>
  <si>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</si>
  <si>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</si>
  <si>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</si>
  <si>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</si>
  <si>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</si>
  <si>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</si>
  <si>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</si>
  <si>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</si>
  <si>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</si>
  <si>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</si>
  <si>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</si>
  <si>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</si>
  <si>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</si>
  <si>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</si>
  <si>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</si>
  <si>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</si>
  <si>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</si>
  <si>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</si>
  <si>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</si>
  <si>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</si>
  <si>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</si>
  <si>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</si>
  <si>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</si>
  <si>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</si>
  <si>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</si>
  <si>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</si>
  <si>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</si>
  <si>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</si>
  <si>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</si>
  <si>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</si>
  <si>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</si>
  <si>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</si>
  <si>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</si>
  <si>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</si>
  <si>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</si>
  <si>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</si>
  <si>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</si>
  <si>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</si>
  <si>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</si>
  <si>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</si>
  <si>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</si>
  <si>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</si>
  <si>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</si>
  <si>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</si>
  <si>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</si>
  <si>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</si>
  <si>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</si>
  <si>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</si>
  <si>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</si>
  <si>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</si>
  <si>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</si>
  <si>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</si>
  <si>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</si>
  <si>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</si>
  <si>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</si>
  <si>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</si>
  <si>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</si>
  <si>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</si>
  <si>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</si>
  <si>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</si>
  <si>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</si>
  <si>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</si>
  <si>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</si>
  <si>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</si>
  <si>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</si>
  <si>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</si>
  <si>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</si>
  <si>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</si>
  <si>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</si>
  <si>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</si>
  <si>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</si>
  <si>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</si>
  <si>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</si>
  <si>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</si>
  <si>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</si>
  <si>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</si>
  <si>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</si>
  <si>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</si>
  <si>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</si>
  <si>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</si>
  <si>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</si>
  <si>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</si>
  <si>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</si>
  <si>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</si>
  <si>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</si>
  <si>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</si>
  <si>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</si>
  <si>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</si>
  <si>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</si>
  <si>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</si>
  <si>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</si>
  <si>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</si>
  <si>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</si>
  <si>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</si>
  <si>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</si>
  <si>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</si>
  <si>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</si>
  <si>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</si>
  <si>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</si>
  <si>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</si>
  <si>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</si>
  <si>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</si>
  <si>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</si>
  <si>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</si>
  <si>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</si>
  <si>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</si>
  <si>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</si>
  <si>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</si>
  <si>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</si>
  <si>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</si>
  <si>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</si>
  <si>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</si>
  <si>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</si>
  <si>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</si>
  <si>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</si>
  <si>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</si>
  <si>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</si>
  <si>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</si>
  <si>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</si>
  <si>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</si>
  <si>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</si>
  <si>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</si>
  <si>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</si>
  <si>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</si>
  <si>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</si>
  <si>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</si>
  <si>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</si>
  <si>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</si>
  <si>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</si>
  <si>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</si>
  <si>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</si>
  <si>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</si>
  <si>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</si>
  <si>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</si>
  <si>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</si>
  <si>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</si>
  <si>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</si>
  <si>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</si>
  <si>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</si>
  <si>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</si>
  <si>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</si>
  <si>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</si>
  <si>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</si>
  <si>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</si>
  <si>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</si>
  <si>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</si>
  <si>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</si>
  <si>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</si>
  <si>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</si>
  <si>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</si>
  <si>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</si>
  <si>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</si>
  <si>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</si>
  <si>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</si>
  <si>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</si>
  <si>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</si>
  <si>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</si>
  <si>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</si>
  <si>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</si>
  <si>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</si>
  <si>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</si>
  <si>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</si>
  <si>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</si>
  <si>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</si>
  <si>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</si>
  <si>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</si>
  <si>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</si>
  <si>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</si>
  <si>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</si>
  <si>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</si>
  <si>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</si>
  <si>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</si>
  <si>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</si>
  <si>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</si>
  <si>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</si>
  <si>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</si>
  <si>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</si>
  <si>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</si>
  <si>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</si>
  <si>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</si>
  <si>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</si>
  <si>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</si>
  <si>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</si>
  <si>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</si>
  <si>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</si>
  <si>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</si>
  <si>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</si>
  <si>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</si>
  <si>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</si>
  <si>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</si>
  <si>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</si>
  <si>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</si>
  <si>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</si>
  <si>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</si>
  <si>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</si>
  <si>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</si>
  <si>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</si>
  <si>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</si>
  <si>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</si>
  <si>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</si>
  <si>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</si>
  <si>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</si>
  <si>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</si>
  <si>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</si>
  <si>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</si>
  <si>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</si>
  <si>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</si>
  <si>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</si>
  <si>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</si>
  <si>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</si>
  <si>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</si>
  <si>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</si>
  <si>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</si>
  <si>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</si>
  <si>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</si>
  <si>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</si>
  <si>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</si>
  <si>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</si>
  <si>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</si>
  <si>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</si>
  <si>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</si>
  <si>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</si>
  <si>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</si>
  <si>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</si>
  <si>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</si>
  <si>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</si>
  <si>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</si>
  <si>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</si>
  <si>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</si>
  <si>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</si>
  <si>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</si>
  <si>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</si>
  <si>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</si>
  <si>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</si>
  <si>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</si>
  <si>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</si>
  <si>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</si>
  <si>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</si>
  <si>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</si>
  <si>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</si>
  <si>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</si>
  <si>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</si>
  <si>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</si>
  <si>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</si>
  <si>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</si>
  <si>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</si>
  <si>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</si>
  <si>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</si>
  <si>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</si>
  <si>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</si>
  <si>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</si>
  <si>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</si>
  <si>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</si>
  <si>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</si>
  <si>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</si>
  <si>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</si>
  <si>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</si>
  <si>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</si>
  <si>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</si>
  <si>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</si>
  <si>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</si>
  <si>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</si>
  <si>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</si>
  <si>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</si>
  <si>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</si>
  <si>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</si>
  <si>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</si>
  <si>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</si>
  <si>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</si>
  <si>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</si>
  <si>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</si>
  <si>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</si>
  <si>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</si>
  <si>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</si>
  <si>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</si>
  <si>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</si>
  <si>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</si>
  <si>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</si>
  <si>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</si>
  <si>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</si>
  <si>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</si>
  <si>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</si>
  <si>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</si>
  <si>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</si>
  <si>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</si>
  <si>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</si>
  <si>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</si>
  <si>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</si>
  <si>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</si>
  <si>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</si>
  <si>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</si>
  <si>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</si>
  <si>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</si>
  <si>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</si>
  <si>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</si>
  <si>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</si>
  <si>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</si>
  <si>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</si>
  <si>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</si>
  <si>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</si>
  <si>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</si>
  <si>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</si>
  <si>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</si>
  <si>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</si>
  <si>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</si>
  <si>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</si>
  <si>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</si>
  <si>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</si>
  <si>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</si>
  <si>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</si>
  <si>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</si>
  <si>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</si>
  <si>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</si>
  <si>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</si>
  <si>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</si>
  <si>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</si>
  <si>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</si>
  <si>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</si>
  <si>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</si>
  <si>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</si>
  <si>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</si>
  <si>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</si>
  <si>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</si>
  <si>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</si>
  <si>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</si>
  <si>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</si>
  <si>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</si>
  <si>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</si>
  <si>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</si>
  <si>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</si>
  <si>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</si>
  <si>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</si>
  <si>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</si>
  <si>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</si>
  <si>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</si>
  <si>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</si>
  <si>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</si>
  <si>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</si>
  <si>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</si>
  <si>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</si>
  <si>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</si>
  <si>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</si>
  <si>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</si>
  <si>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</si>
  <si>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</si>
  <si>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</si>
  <si>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</si>
  <si>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</si>
  <si>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</si>
  <si>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</si>
  <si>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</si>
  <si>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</si>
  <si>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</si>
  <si>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</si>
  <si>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</si>
  <si>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</si>
  <si>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</si>
  <si>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</si>
  <si>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</si>
  <si>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</si>
  <si>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</si>
  <si>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</si>
  <si>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</si>
  <si>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</si>
  <si>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</si>
  <si>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</si>
  <si>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</si>
  <si>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</si>
  <si>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</si>
  <si>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</si>
  <si>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</si>
  <si>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</si>
  <si>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</si>
  <si>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</si>
  <si>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</si>
  <si>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</si>
  <si>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</si>
  <si>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</si>
  <si>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</si>
  <si>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</si>
  <si>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</si>
  <si>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</si>
  <si>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</si>
  <si>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</si>
  <si>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</si>
  <si>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</si>
  <si>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</si>
  <si>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</si>
  <si>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</si>
  <si>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</si>
  <si>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</si>
  <si>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</si>
  <si>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</si>
  <si>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</si>
  <si>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</si>
  <si>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</si>
  <si>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</si>
  <si>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</si>
  <si>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</si>
  <si>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</si>
  <si>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</si>
  <si>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</si>
  <si>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</si>
  <si>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</si>
  <si>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</si>
  <si>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</si>
  <si>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</si>
  <si>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</si>
  <si>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</si>
  <si>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</si>
  <si>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</si>
  <si>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</si>
  <si>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</si>
  <si>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</si>
  <si>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</si>
  <si>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</si>
  <si>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</si>
  <si>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</si>
  <si>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</si>
  <si>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</si>
  <si>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</si>
  <si>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</si>
  <si>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</si>
  <si>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</si>
  <si>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</si>
  <si>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</si>
  <si>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</si>
  <si>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</si>
  <si>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</si>
  <si>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</si>
  <si>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</si>
  <si>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</si>
  <si>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</si>
  <si>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</si>
  <si>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</si>
  <si>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</si>
  <si>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</si>
  <si>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</si>
  <si>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</si>
  <si>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</si>
  <si>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</si>
  <si>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</si>
  <si>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</si>
  <si>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</si>
  <si>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</si>
  <si>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</si>
  <si>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</si>
  <si>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</si>
  <si>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</si>
  <si>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</si>
  <si>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</si>
  <si>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</si>
  <si>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</si>
  <si>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</si>
  <si>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</si>
  <si>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</si>
  <si>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</si>
  <si>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</si>
  <si>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</si>
  <si>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</si>
  <si>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</si>
  <si>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</si>
  <si>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</si>
  <si>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</si>
  <si>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</si>
  <si>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</si>
  <si>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</si>
  <si>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</si>
  <si>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</si>
  <si>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</si>
  <si>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</si>
  <si>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</si>
  <si>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</si>
  <si>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</si>
  <si>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</si>
  <si>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</si>
  <si>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</si>
  <si>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</si>
  <si>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</si>
  <si>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</si>
  <si>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</si>
  <si>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</si>
  <si>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</si>
  <si>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</si>
  <si>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</si>
  <si>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</si>
  <si>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</si>
  <si>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</si>
  <si>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</si>
  <si>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</si>
  <si>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</si>
  <si>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</si>
  <si>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</si>
  <si>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</si>
  <si>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</si>
  <si>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</si>
  <si>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</si>
  <si>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</si>
  <si>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</si>
  <si>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</si>
  <si>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</si>
  <si>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</si>
  <si>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</si>
  <si>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</si>
  <si>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</si>
  <si>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</si>
  <si>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</si>
  <si>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</si>
  <si>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</si>
  <si>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</si>
  <si>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</si>
  <si>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</si>
  <si>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</si>
  <si>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</si>
  <si>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</si>
  <si>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</si>
  <si>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</si>
  <si>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</si>
  <si>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</si>
  <si>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</si>
  <si>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</si>
  <si>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</si>
  <si>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</si>
  <si>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</si>
  <si>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</si>
  <si>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</si>
  <si>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</si>
  <si>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</si>
  <si>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</si>
  <si>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</si>
  <si>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</si>
  <si>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</si>
  <si>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</si>
  <si>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</si>
  <si>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</si>
  <si>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</si>
  <si>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</si>
  <si>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</si>
  <si>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</si>
  <si>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</si>
  <si>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</si>
  <si>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</si>
  <si>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</si>
  <si>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</si>
  <si>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</si>
  <si>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</si>
  <si>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</si>
  <si>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</si>
  <si>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</si>
  <si>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</si>
  <si>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</si>
  <si>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</si>
  <si>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</si>
  <si>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</si>
  <si>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</si>
  <si>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</si>
  <si>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</si>
  <si>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</si>
  <si>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</si>
  <si>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</si>
  <si>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</si>
  <si>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</si>
  <si>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</si>
  <si>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</si>
  <si>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</si>
  <si>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</si>
  <si>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</si>
  <si>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</si>
  <si>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</si>
  <si>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</si>
  <si>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</si>
  <si>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</si>
  <si>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</si>
  <si>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</si>
  <si>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</si>
  <si>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</si>
  <si>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</si>
  <si>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</si>
  <si>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</si>
  <si>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</si>
  <si>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</si>
  <si>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</si>
  <si>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</si>
  <si>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</si>
  <si>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</si>
  <si>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</si>
  <si>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</si>
  <si>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</si>
  <si>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</si>
  <si>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</si>
  <si>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</si>
  <si>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</si>
  <si>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</si>
  <si>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</si>
  <si>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</si>
  <si>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</si>
  <si>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</si>
  <si>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</si>
  <si>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</si>
  <si>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</si>
  <si>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</si>
  <si>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</si>
  <si>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</si>
  <si>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</si>
  <si>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</si>
  <si>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</si>
  <si>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</si>
  <si>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</si>
  <si>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</si>
  <si>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</si>
  <si>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</si>
  <si>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</si>
  <si>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</si>
  <si>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</si>
  <si>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</si>
  <si>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</si>
  <si>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</si>
  <si>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</si>
  <si>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</si>
  <si>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</si>
  <si>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</si>
  <si>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</si>
  <si>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</si>
  <si>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</si>
  <si>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</si>
  <si>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</si>
  <si>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</si>
  <si>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</si>
  <si>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</si>
  <si>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</si>
  <si>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</si>
  <si>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</si>
  <si>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</si>
  <si>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</si>
  <si>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</si>
  <si>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</si>
  <si>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</si>
  <si>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</si>
  <si>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</si>
  <si>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</si>
  <si>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</si>
  <si>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</si>
  <si>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</si>
  <si>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</si>
  <si>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</si>
  <si>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</si>
  <si>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</si>
  <si>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</si>
  <si>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</si>
  <si>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</si>
  <si>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</si>
  <si>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</si>
  <si>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</si>
  <si>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</si>
  <si>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</si>
  <si>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</si>
  <si>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</si>
  <si>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</si>
  <si>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</si>
  <si>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</si>
  <si>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</si>
  <si>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</si>
  <si>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</si>
  <si>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</si>
  <si>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</si>
  <si>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</si>
  <si>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</si>
  <si>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</si>
  <si>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</si>
  <si>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</si>
  <si>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</si>
  <si>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</si>
  <si>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</si>
  <si>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</si>
  <si>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</si>
  <si>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</si>
  <si>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</si>
  <si>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</si>
  <si>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</si>
  <si>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</si>
  <si>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</si>
  <si>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</si>
  <si>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</si>
  <si>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</si>
  <si>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</si>
  <si>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</si>
  <si>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</si>
  <si>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</si>
  <si>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</si>
  <si>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</si>
  <si>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</si>
  <si>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</si>
  <si>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</si>
  <si>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</si>
  <si>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</si>
  <si>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</si>
  <si>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</si>
  <si>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</si>
  <si>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</si>
  <si>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</si>
  <si>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</si>
  <si>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</si>
  <si>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</si>
  <si>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</si>
  <si>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</si>
  <si>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</si>
  <si>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</si>
  <si>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</si>
  <si>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</si>
  <si>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</si>
  <si>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</si>
  <si>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</si>
  <si>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</si>
  <si>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</si>
  <si>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</si>
  <si>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</si>
  <si>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</si>
  <si>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</si>
  <si>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</si>
  <si>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</si>
  <si>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</si>
  <si>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</si>
  <si>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</si>
  <si>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</si>
  <si>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</si>
  <si>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</si>
  <si>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</si>
  <si>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</si>
  <si>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</si>
  <si>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</si>
  <si>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</si>
  <si>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</si>
  <si>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</si>
  <si>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</si>
  <si>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</si>
  <si>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</si>
  <si>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</si>
  <si>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</si>
  <si>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</si>
  <si>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</si>
  <si>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</si>
  <si>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</si>
  <si>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</si>
  <si>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</si>
  <si>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</si>
  <si>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</si>
  <si>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</si>
  <si>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</si>
  <si>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</si>
  <si>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</si>
  <si>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</si>
  <si>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</si>
  <si>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</si>
  <si>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</si>
  <si>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</si>
  <si>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</si>
  <si>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</si>
  <si>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</si>
  <si>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</si>
  <si>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</si>
  <si>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</si>
  <si>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</si>
  <si>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</si>
  <si>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</si>
  <si>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</si>
  <si>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</si>
  <si>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</si>
  <si>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</si>
  <si>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</si>
  <si>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</si>
  <si>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</si>
  <si>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</si>
  <si>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</si>
  <si>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</si>
  <si>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</si>
  <si>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</si>
  <si>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</si>
  <si>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</si>
  <si>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</si>
  <si>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</si>
  <si>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</si>
  <si>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</si>
  <si>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</si>
  <si>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</si>
  <si>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</si>
  <si>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</si>
  <si>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</si>
  <si>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</si>
  <si>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</si>
  <si>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</si>
  <si>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</si>
  <si>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</si>
  <si>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</si>
  <si>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</si>
  <si>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</si>
  <si>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</si>
  <si>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</si>
  <si>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</si>
  <si>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</si>
  <si>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</si>
  <si>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</si>
  <si>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</si>
  <si>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</si>
  <si>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</si>
  <si>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</si>
  <si>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</si>
  <si>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</si>
  <si>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</si>
  <si>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</si>
  <si>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</si>
  <si>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</si>
  <si>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</si>
  <si>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</si>
  <si>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</si>
  <si>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</si>
  <si>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</si>
  <si>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</si>
  <si>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</si>
  <si>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</si>
  <si>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</si>
  <si>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</si>
  <si>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</si>
  <si>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</si>
  <si>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</si>
  <si>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</si>
  <si>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</si>
  <si>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</si>
  <si>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</si>
  <si>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</si>
  <si>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</si>
  <si>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</si>
  <si>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</si>
  <si>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</si>
  <si>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</si>
  <si>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</si>
  <si>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</si>
  <si>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</si>
  <si>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</si>
  <si>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</si>
  <si>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</si>
  <si>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</si>
  <si>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</si>
  <si>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</si>
  <si>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</si>
  <si>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</si>
  <si>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</si>
  <si>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</si>
  <si>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</si>
  <si>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</si>
  <si>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</si>
  <si>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</si>
  <si>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</si>
  <si>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</si>
  <si>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</si>
  <si>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</si>
  <si>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</si>
  <si>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</si>
  <si>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</si>
  <si>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</si>
  <si>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</si>
  <si>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</si>
  <si>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</si>
  <si>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</si>
  <si>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</si>
  <si>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</si>
  <si>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</si>
  <si>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</si>
  <si>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</si>
  <si>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</si>
  <si>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</si>
  <si>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</si>
  <si>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</si>
  <si>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</si>
  <si>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</si>
  <si>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</si>
  <si>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</si>
  <si>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</si>
  <si>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</si>
  <si>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</si>
  <si>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</si>
  <si>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</si>
  <si>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</si>
  <si>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</si>
  <si>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</si>
  <si>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</si>
  <si>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</si>
  <si>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</si>
  <si>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</si>
  <si>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</si>
  <si>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</si>
  <si>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</si>
  <si>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</si>
  <si>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</si>
  <si>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</si>
  <si>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</si>
  <si>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</si>
  <si>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</si>
  <si>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</si>
  <si>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</si>
  <si>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</si>
  <si>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</si>
  <si>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</si>
  <si>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</si>
  <si>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</si>
  <si>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</si>
  <si>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</si>
  <si>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</si>
  <si>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</si>
  <si>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</si>
  <si>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</si>
  <si>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</si>
  <si>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</si>
  <si>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</si>
  <si>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</si>
  <si>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</si>
  <si>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</si>
  <si>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</si>
  <si>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</si>
  <si>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</si>
  <si>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</si>
  <si>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</si>
  <si>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</si>
  <si>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</si>
  <si>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</si>
  <si>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</si>
  <si>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</si>
  <si>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</si>
  <si>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</si>
  <si>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</si>
  <si>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</si>
  <si>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</si>
  <si>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</si>
  <si>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</si>
  <si>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</si>
  <si>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</si>
  <si>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</si>
  <si>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</si>
  <si>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</si>
  <si>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</si>
  <si>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</si>
  <si>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</si>
  <si>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</si>
  <si>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</si>
  <si>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</si>
  <si>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</si>
  <si>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</si>
  <si>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</si>
  <si>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</si>
  <si>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</si>
  <si>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</si>
  <si>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</si>
  <si>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</si>
  <si>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</si>
  <si>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</si>
  <si>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</si>
  <si>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</si>
  <si>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</si>
  <si>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</si>
  <si>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</si>
  <si>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</si>
  <si>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</si>
  <si>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</si>
  <si>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</si>
  <si>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</si>
  <si>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</si>
  <si>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</si>
  <si>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</si>
  <si>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</si>
  <si>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</si>
  <si>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</si>
  <si>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</si>
  <si>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</si>
  <si>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</si>
  <si>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</si>
  <si>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</si>
  <si>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</si>
  <si>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</si>
  <si>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</si>
  <si>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</si>
  <si>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</si>
  <si>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</si>
  <si>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</si>
  <si>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</si>
  <si>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</si>
  <si>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</si>
  <si>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</si>
  <si>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</si>
  <si>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</si>
  <si>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</si>
  <si>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</si>
  <si>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</si>
  <si>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</si>
  <si>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</si>
  <si>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</si>
  <si>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</si>
  <si>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</si>
  <si>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</si>
  <si>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</si>
  <si>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</si>
  <si>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</si>
  <si>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</si>
  <si>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</si>
  <si>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</si>
  <si>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</si>
  <si>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</si>
  <si>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</si>
  <si>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</si>
  <si>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</si>
  <si>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</si>
  <si>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</si>
  <si>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</si>
  <si>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</si>
  <si>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</si>
  <si>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</si>
  <si>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</si>
  <si>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</si>
  <si>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</si>
  <si>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</si>
  <si>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</si>
  <si>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</si>
  <si>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</si>
  <si>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</si>
  <si>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</si>
  <si>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</si>
  <si>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</si>
  <si>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</si>
  <si>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</si>
  <si>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</si>
  <si>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</si>
  <si>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</si>
  <si>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</si>
  <si>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</si>
  <si>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</si>
  <si>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</si>
  <si>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</si>
  <si>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</si>
  <si>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</si>
  <si>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</si>
  <si>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</si>
  <si>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</si>
  <si>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</si>
  <si>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</si>
  <si>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</si>
  <si>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</si>
  <si>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</si>
  <si>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</si>
  <si>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</si>
  <si>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</si>
  <si>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</si>
  <si>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</si>
  <si>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</si>
  <si>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</si>
  <si>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</si>
  <si>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</si>
  <si>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</si>
  <si>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</si>
  <si>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</si>
  <si>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</si>
  <si>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</si>
  <si>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</si>
  <si>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</si>
  <si>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</si>
  <si>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</si>
  <si>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</si>
  <si>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</si>
  <si>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</si>
  <si>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</si>
  <si>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</si>
  <si>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</si>
  <si>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</si>
  <si>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</si>
  <si>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</si>
  <si>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</si>
  <si>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</si>
  <si>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</si>
  <si>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</si>
  <si>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</si>
  <si>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</si>
  <si>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</si>
  <si>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</si>
  <si>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</si>
  <si>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</si>
  <si>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</si>
  <si>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</si>
  <si>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</si>
  <si>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</si>
  <si>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</si>
  <si>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</si>
  <si>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</si>
  <si>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</si>
  <si>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</si>
  <si>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</si>
  <si>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</si>
  <si>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</si>
  <si>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</si>
  <si>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</si>
  <si>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</si>
  <si>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</si>
  <si>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</si>
  <si>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</si>
  <si>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</si>
  <si>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</si>
  <si>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</si>
  <si>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</si>
  <si>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</si>
  <si>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</si>
  <si>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</si>
  <si>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</si>
  <si>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</si>
  <si>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</si>
  <si>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</si>
  <si>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</si>
  <si>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</si>
  <si>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</si>
  <si>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</si>
  <si>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</si>
  <si>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</si>
  <si>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</si>
  <si>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</si>
  <si>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</si>
  <si>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</si>
  <si>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</si>
  <si>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</si>
  <si>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</si>
  <si>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</si>
  <si>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</si>
  <si>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</si>
  <si>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</si>
  <si>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</si>
  <si>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</si>
  <si>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</si>
  <si>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</si>
  <si>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</si>
  <si>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</si>
  <si>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</si>
  <si>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</si>
  <si>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</si>
  <si>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</si>
  <si>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</si>
  <si>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</si>
  <si>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</si>
  <si>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</si>
  <si>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</si>
  <si>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</si>
  <si>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</si>
  <si>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</si>
  <si>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</si>
  <si>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</si>
  <si>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</si>
  <si>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</si>
  <si>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</si>
  <si>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</si>
  <si>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</si>
  <si>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</si>
  <si>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</si>
  <si>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</si>
  <si>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</si>
  <si>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</si>
  <si>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</si>
  <si>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</si>
  <si>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</si>
  <si>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</si>
  <si>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</si>
  <si>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</si>
  <si>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</si>
  <si>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</si>
  <si>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</si>
  <si>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</si>
  <si>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</si>
  <si>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</si>
  <si>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</si>
  <si>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</si>
  <si>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</si>
  <si>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</si>
  <si>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</si>
  <si>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</si>
  <si>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</si>
  <si>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</si>
  <si>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</si>
  <si>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</si>
  <si>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</si>
  <si>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</si>
  <si>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</si>
  <si>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</si>
  <si>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</si>
  <si>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</si>
  <si>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</si>
  <si>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</si>
  <si>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</si>
  <si>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</si>
  <si>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</si>
  <si>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</si>
  <si>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</si>
  <si>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</si>
  <si>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</si>
  <si>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</si>
  <si>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</si>
  <si>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</si>
  <si>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</si>
  <si>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</si>
  <si>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</si>
  <si>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</si>
  <si>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</si>
  <si>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</si>
  <si>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</si>
  <si>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</si>
  <si>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</si>
  <si>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</si>
  <si>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</si>
  <si>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</si>
  <si>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</si>
  <si>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</si>
  <si>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</si>
  <si>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</si>
  <si>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</si>
  <si>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</si>
  <si>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</si>
  <si>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</si>
  <si>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</si>
  <si>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</si>
  <si>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</si>
  <si>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</si>
  <si>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</si>
  <si>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</si>
  <si>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</si>
  <si>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</si>
  <si>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</si>
  <si>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</si>
  <si>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</si>
  <si>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</si>
  <si>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</si>
  <si>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</si>
  <si>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</si>
  <si>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</si>
  <si>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</si>
  <si>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</si>
  <si>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</si>
  <si>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</si>
  <si>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</si>
  <si>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</si>
  <si>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</si>
  <si>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</si>
  <si>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</si>
  <si>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</si>
  <si>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</si>
  <si>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</si>
  <si>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</si>
  <si>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</si>
  <si>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</si>
  <si>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</si>
  <si>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</si>
  <si>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</si>
  <si>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</si>
  <si>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</si>
  <si>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</si>
  <si>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</si>
  <si>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</si>
  <si>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</si>
  <si>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</si>
  <si>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</si>
  <si>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</si>
  <si>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</si>
  <si>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</si>
  <si>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</si>
  <si>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</si>
  <si>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</si>
  <si>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</si>
  <si>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</si>
  <si>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</si>
  <si>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</si>
  <si>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</si>
  <si>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</si>
  <si>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</si>
  <si>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</si>
  <si>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</si>
  <si>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</si>
  <si>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</si>
  <si>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</si>
  <si>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</si>
  <si>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</si>
  <si>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</si>
  <si>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</si>
  <si>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</si>
  <si>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</si>
  <si>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</si>
  <si>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</si>
  <si>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</si>
  <si>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</si>
  <si>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</si>
  <si>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</si>
  <si>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</si>
  <si>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</si>
  <si>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</si>
  <si>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</si>
  <si>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</si>
  <si>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</si>
  <si>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</si>
  <si>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</si>
  <si>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</si>
  <si>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</si>
  <si>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</si>
  <si>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</si>
  <si>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</si>
  <si>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</si>
  <si>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</si>
  <si>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</si>
  <si>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</si>
  <si>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</si>
  <si>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</si>
  <si>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</si>
  <si>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</si>
  <si>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</si>
  <si>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</si>
  <si>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</si>
  <si>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</si>
  <si>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</si>
  <si>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</si>
  <si>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</si>
  <si>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</si>
  <si>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</si>
  <si>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</si>
  <si>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</si>
  <si>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</si>
  <si>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</si>
  <si>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</si>
  <si>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</si>
  <si>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</si>
  <si>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</si>
  <si>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</si>
  <si>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</si>
  <si>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</si>
  <si>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</si>
  <si>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</si>
  <si>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</si>
  <si>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</si>
  <si>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</si>
  <si>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</si>
  <si>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</si>
  <si>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</si>
  <si>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</si>
  <si>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</si>
  <si>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</si>
  <si>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</si>
  <si>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</si>
  <si>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</si>
  <si>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</si>
  <si>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</si>
  <si>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</si>
  <si>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</si>
  <si>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</si>
  <si>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</si>
  <si>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</si>
  <si>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</si>
  <si>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</si>
  <si>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</si>
  <si>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</si>
  <si>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</si>
  <si>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</si>
  <si>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</si>
  <si>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</si>
  <si>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</si>
  <si>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</si>
  <si>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</si>
  <si>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</si>
  <si>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</si>
  <si>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</si>
  <si>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</si>
  <si>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</si>
  <si>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</si>
  <si>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</si>
  <si>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</si>
  <si>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</si>
  <si>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</si>
  <si>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</si>
  <si>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</si>
  <si>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</si>
  <si>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</si>
  <si>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</si>
  <si>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</si>
  <si>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</si>
  <si>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</si>
  <si>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</si>
  <si>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</si>
  <si>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</si>
  <si>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</si>
  <si>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</si>
  <si>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</si>
  <si>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</si>
  <si>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</si>
  <si>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</si>
  <si>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</si>
  <si>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</si>
  <si>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</si>
  <si>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</si>
  <si>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</si>
  <si>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</si>
  <si>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</si>
  <si>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</si>
  <si>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</si>
  <si>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</si>
  <si>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</si>
  <si>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</si>
  <si>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</si>
  <si>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</si>
  <si>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</si>
  <si>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</si>
  <si>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</si>
  <si>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</si>
  <si>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</si>
  <si>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</si>
  <si>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</si>
  <si>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</si>
  <si>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</si>
  <si>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</si>
  <si>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</si>
  <si>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</si>
  <si>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</si>
  <si>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</si>
  <si>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</si>
  <si>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</si>
  <si>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</si>
  <si>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</si>
  <si>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</si>
  <si>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</si>
  <si>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</si>
  <si>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</si>
  <si>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</si>
  <si>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</si>
  <si>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</si>
  <si>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</si>
  <si>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</si>
  <si>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</si>
  <si>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</si>
  <si>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</si>
  <si>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</si>
  <si>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</si>
  <si>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</si>
  <si>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</si>
  <si>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</si>
  <si>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</si>
  <si>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</si>
  <si>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</si>
  <si>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</si>
  <si>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</si>
  <si>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</si>
  <si>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</si>
  <si>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</si>
  <si>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</si>
  <si>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</si>
  <si>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</si>
  <si>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</si>
  <si>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</si>
  <si>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</si>
  <si>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</si>
  <si>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</si>
  <si>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</si>
  <si>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</si>
  <si>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</si>
  <si>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</si>
  <si>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</si>
  <si>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</si>
  <si>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</si>
  <si>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</si>
  <si>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</si>
  <si>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</si>
  <si>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</si>
  <si>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</si>
  <si>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</si>
  <si>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</si>
  <si>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</si>
  <si>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</si>
  <si>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</si>
  <si>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</si>
  <si>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</si>
  <si>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</si>
  <si>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</si>
  <si>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</si>
  <si>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</si>
  <si>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</si>
  <si>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</si>
  <si>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</si>
  <si>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</si>
  <si>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</si>
  <si>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</si>
  <si>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</si>
  <si>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</si>
  <si>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</si>
  <si>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</si>
  <si>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</si>
  <si>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</si>
  <si>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</si>
  <si>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</si>
  <si>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</si>
  <si>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</si>
  <si>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</si>
  <si>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</si>
  <si>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</si>
  <si>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</si>
  <si>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</si>
  <si>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</si>
  <si>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</si>
  <si>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</si>
  <si>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</si>
  <si>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</si>
  <si>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</si>
  <si>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</si>
  <si>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</si>
  <si>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</si>
  <si>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</si>
  <si>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</si>
  <si>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</si>
  <si>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</si>
  <si>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</si>
  <si>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</si>
  <si>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</si>
  <si>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</si>
  <si>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</si>
  <si>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</si>
  <si>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</si>
  <si>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</si>
  <si>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</si>
  <si>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</si>
  <si>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</si>
  <si>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</si>
  <si>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</si>
  <si>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</si>
  <si>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</si>
  <si>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</si>
  <si>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</si>
  <si>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</si>
  <si>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</si>
  <si>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</si>
  <si>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</si>
  <si>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</si>
  <si>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</si>
  <si>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</si>
  <si>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</si>
  <si>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</si>
  <si>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</si>
  <si>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</si>
  <si>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</si>
  <si>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</si>
  <si>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</si>
  <si>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</si>
  <si>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</si>
  <si>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</si>
  <si>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</si>
  <si>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</si>
  <si>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</si>
  <si>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</si>
  <si>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</si>
  <si>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</si>
  <si>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</si>
  <si>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</si>
  <si>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</si>
  <si>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</si>
  <si>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</si>
  <si>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</si>
  <si>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</si>
  <si>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</si>
  <si>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</si>
  <si>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</si>
  <si>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</si>
  <si>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</si>
  <si>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</si>
  <si>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</si>
  <si>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</si>
  <si>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</si>
  <si>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</si>
  <si>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</si>
  <si>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</si>
  <si>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</si>
  <si>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</si>
  <si>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</si>
  <si>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</si>
  <si>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</si>
  <si>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</si>
  <si>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</si>
  <si>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</si>
  <si>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</si>
  <si>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</si>
  <si>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</si>
  <si>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</si>
  <si>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</si>
  <si>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</si>
  <si>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</si>
  <si>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</si>
  <si>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</si>
  <si>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</si>
  <si>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</si>
  <si>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</si>
  <si>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</si>
  <si>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</si>
  <si>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</si>
  <si>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</si>
  <si>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</si>
  <si>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</si>
  <si>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</si>
  <si>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</si>
  <si>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</si>
  <si>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</si>
  <si>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</si>
  <si>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</si>
  <si>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</si>
  <si>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</si>
  <si>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</si>
  <si>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</si>
  <si>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</si>
  <si>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</si>
  <si>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</si>
  <si>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</si>
  <si>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</si>
  <si>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</si>
  <si>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</si>
  <si>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</si>
  <si>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</si>
  <si>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</si>
  <si>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</si>
  <si>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</si>
  <si>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</si>
  <si>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</si>
  <si>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</si>
  <si>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</si>
  <si>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</si>
  <si>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</si>
  <si>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</si>
  <si>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</si>
  <si>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</si>
  <si>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</si>
  <si>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</si>
  <si>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</si>
  <si>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</si>
  <si>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</si>
  <si>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</si>
  <si>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</si>
  <si>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</si>
  <si>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</si>
  <si>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</si>
  <si>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</si>
  <si>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</si>
  <si>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</si>
  <si>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</si>
  <si>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</si>
  <si>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</si>
  <si>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</si>
  <si>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</si>
  <si>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</si>
  <si>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</si>
  <si>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</si>
  <si>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</si>
  <si>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</si>
  <si>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</si>
  <si>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</si>
  <si>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</si>
  <si>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</si>
  <si>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</si>
  <si>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</si>
  <si>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</si>
  <si>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</si>
  <si>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</si>
  <si>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</si>
  <si>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</si>
  <si>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</si>
  <si>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</si>
  <si>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</si>
  <si>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</si>
  <si>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</si>
  <si>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</si>
  <si>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</si>
  <si>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</si>
  <si>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</si>
  <si>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</si>
  <si>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</si>
  <si>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</si>
  <si>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</si>
  <si>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</si>
  <si>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</si>
  <si>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</si>
  <si>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</si>
  <si>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</si>
  <si>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</si>
  <si>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</si>
  <si>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</si>
  <si>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</si>
  <si>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</si>
  <si>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</si>
  <si>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</si>
  <si>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</si>
  <si>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</si>
  <si>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</si>
  <si>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</si>
  <si>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</si>
  <si>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</si>
  <si>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</si>
  <si>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</si>
  <si>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</si>
  <si>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</si>
  <si>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</si>
  <si>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</si>
  <si>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</si>
  <si>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</si>
  <si>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</si>
  <si>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</si>
  <si>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</si>
  <si>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</si>
  <si>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</si>
  <si>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</si>
  <si>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</si>
  <si>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</si>
  <si>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</si>
  <si>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</si>
  <si>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</si>
  <si>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</si>
  <si>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</si>
  <si>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</si>
  <si>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</si>
  <si>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</si>
  <si>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</si>
  <si>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</si>
  <si>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</si>
  <si>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</si>
  <si>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</si>
  <si>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</si>
  <si>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</si>
  <si>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</si>
  <si>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</si>
  <si>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</si>
  <si>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</si>
  <si>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</si>
  <si>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</si>
  <si>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</si>
  <si>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</si>
  <si>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</si>
  <si>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</si>
  <si>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</si>
  <si>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</si>
  <si>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</si>
  <si>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</si>
  <si>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</si>
  <si>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</si>
  <si>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</si>
  <si>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</si>
  <si>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</si>
  <si>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</si>
  <si>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</si>
  <si>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</si>
  <si>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</si>
  <si>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</si>
  <si>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</si>
  <si>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</si>
  <si>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</si>
  <si>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</si>
  <si>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</si>
  <si>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</si>
  <si>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</si>
  <si>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</si>
  <si>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</si>
  <si>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</si>
  <si>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</si>
  <si>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</si>
  <si>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</si>
  <si>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</si>
  <si>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</si>
  <si>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</si>
  <si>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</si>
  <si>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</si>
  <si>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</si>
  <si>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</si>
  <si>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</si>
  <si>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</si>
  <si>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</si>
  <si>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</si>
  <si>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</si>
  <si>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</si>
  <si>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</si>
  <si>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</si>
  <si>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</si>
  <si>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</si>
  <si>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</si>
  <si>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</si>
  <si>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</si>
  <si>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</si>
  <si>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</si>
  <si>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</si>
  <si>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</si>
  <si>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</si>
  <si>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</si>
  <si>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</si>
  <si>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</si>
  <si>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</si>
  <si>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</si>
  <si>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</si>
  <si>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</si>
  <si>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</si>
  <si>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</si>
  <si>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</si>
  <si>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</si>
  <si>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</si>
  <si>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</si>
  <si>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</si>
  <si>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</si>
  <si>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</si>
  <si>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</si>
  <si>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</si>
  <si>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</si>
  <si>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</si>
  <si>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</si>
  <si>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</si>
  <si>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</si>
  <si>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</si>
  <si>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</si>
  <si>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</si>
  <si>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</si>
  <si>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</si>
  <si>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</si>
  <si>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</si>
  <si>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</si>
  <si>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</si>
  <si>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</si>
  <si>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</si>
  <si>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</si>
  <si>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</si>
  <si>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</si>
  <si>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</si>
  <si>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</si>
  <si>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</si>
  <si>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</si>
  <si>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</si>
  <si>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</si>
  <si>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</si>
  <si>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</si>
  <si>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</si>
  <si>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</si>
  <si>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</si>
  <si>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</si>
  <si>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</si>
  <si>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</si>
  <si>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</si>
  <si>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</si>
  <si>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</si>
  <si>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</si>
  <si>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</si>
  <si>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</si>
  <si>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</si>
  <si>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</si>
  <si>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</si>
  <si>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</si>
  <si>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</si>
  <si>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</si>
  <si>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</si>
  <si>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</si>
  <si>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</si>
  <si>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</si>
  <si>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</si>
  <si>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</si>
  <si>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</si>
  <si>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</si>
  <si>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</si>
  <si>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</si>
  <si>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</si>
  <si>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</si>
  <si>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</si>
  <si>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</si>
  <si>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</si>
  <si>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</si>
  <si>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</si>
  <si>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</si>
  <si>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</si>
  <si>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</si>
  <si>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</si>
  <si>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</si>
  <si>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</si>
  <si>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</si>
  <si>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</si>
  <si>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</si>
  <si>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</si>
  <si>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</si>
  <si>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</si>
  <si>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</si>
  <si>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</si>
  <si>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</si>
  <si>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</si>
  <si>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</si>
  <si>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</si>
  <si>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</si>
  <si>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</si>
  <si>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</si>
  <si>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</si>
  <si>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</si>
  <si>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</si>
  <si>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</si>
  <si>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</si>
  <si>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</si>
  <si>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</si>
  <si>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</si>
  <si>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</si>
  <si>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</si>
  <si>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</si>
  <si>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</si>
  <si>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</si>
  <si>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</si>
  <si>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</si>
  <si>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</si>
  <si>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</si>
  <si>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</si>
  <si>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</si>
  <si>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</si>
  <si>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</si>
  <si>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</si>
  <si>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</si>
  <si>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</si>
  <si>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</si>
  <si>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</si>
  <si>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</si>
  <si>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</si>
  <si>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</si>
  <si>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</si>
  <si>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</si>
  <si>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</si>
  <si>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</si>
  <si>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</si>
  <si>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</si>
  <si>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</si>
  <si>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</si>
  <si>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</si>
  <si>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</si>
  <si>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</si>
  <si>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</si>
  <si>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</si>
  <si>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</si>
  <si>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</si>
  <si>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</si>
  <si>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</si>
  <si>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</si>
  <si>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</si>
  <si>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</si>
  <si>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</si>
  <si>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</si>
  <si>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</si>
  <si>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</si>
  <si>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</si>
  <si>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</si>
  <si>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</si>
  <si>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</si>
  <si>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</si>
  <si>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</si>
  <si>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</si>
  <si>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</si>
  <si>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</si>
  <si>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</si>
  <si>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</si>
  <si>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</si>
  <si>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</si>
  <si>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</si>
  <si>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</si>
  <si>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</si>
  <si>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</si>
  <si>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</si>
  <si>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</si>
  <si>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</si>
  <si>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</si>
  <si>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</si>
  <si>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</si>
  <si>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</si>
  <si>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</si>
  <si>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</si>
  <si>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</si>
  <si>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</si>
  <si>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</si>
  <si>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</si>
  <si>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</si>
  <si>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</si>
  <si>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</si>
  <si>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</si>
  <si>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</si>
  <si>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</si>
  <si>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</si>
  <si>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</si>
  <si>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</si>
  <si>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</si>
  <si>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</si>
  <si>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</si>
  <si>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</si>
  <si>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</si>
  <si>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</si>
  <si>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</si>
  <si>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</si>
  <si>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</si>
  <si>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</si>
  <si>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</si>
  <si>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</si>
  <si>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</si>
  <si>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</si>
  <si>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</si>
  <si>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</si>
  <si>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</si>
  <si>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</si>
  <si>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</si>
  <si>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</si>
  <si>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</si>
  <si>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</si>
  <si>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</si>
  <si>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</si>
  <si>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</si>
  <si>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</si>
  <si>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</si>
  <si>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</si>
  <si>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</si>
  <si>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</si>
  <si>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</si>
  <si>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</si>
  <si>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</si>
  <si>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</si>
  <si>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</si>
  <si>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</si>
  <si>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</si>
  <si>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</si>
  <si>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</si>
  <si>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</si>
  <si>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</si>
  <si>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</si>
  <si>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</si>
  <si>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</si>
  <si>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</si>
  <si>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</si>
  <si>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</si>
  <si>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</si>
  <si>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</si>
  <si>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</si>
  <si>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</si>
  <si>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</si>
  <si>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</si>
  <si>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</si>
  <si>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</si>
  <si>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</si>
  <si>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</si>
  <si>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</si>
  <si>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</si>
  <si>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</si>
  <si>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</si>
  <si>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</si>
  <si>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</si>
  <si>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</si>
  <si>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</si>
  <si>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</si>
  <si>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</si>
  <si>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</si>
  <si>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</si>
  <si>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</si>
  <si>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</si>
  <si>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</si>
  <si>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</si>
  <si>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</si>
  <si>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</si>
  <si>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</si>
  <si>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</si>
  <si>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</si>
  <si>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</si>
  <si>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</si>
  <si>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</si>
  <si>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</si>
  <si>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</si>
  <si>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</si>
  <si>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</si>
  <si>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</si>
  <si>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</si>
  <si>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</si>
  <si>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</si>
  <si>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</si>
  <si>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</si>
  <si>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</si>
  <si>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</si>
  <si>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</si>
  <si>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</si>
  <si>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</si>
  <si>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</si>
  <si>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</si>
  <si>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</si>
  <si>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</si>
  <si>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</si>
  <si>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</si>
  <si>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</si>
  <si>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</si>
  <si>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</si>
  <si>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</si>
  <si>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</si>
  <si>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</si>
  <si>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</si>
  <si>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</si>
  <si>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</si>
  <si>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</si>
  <si>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</si>
  <si>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</si>
  <si>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</si>
  <si>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</si>
  <si>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</si>
  <si>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</si>
  <si>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</si>
  <si>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</si>
  <si>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</si>
  <si>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</si>
  <si>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</si>
  <si>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</si>
  <si>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</si>
  <si>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</si>
  <si>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</si>
  <si>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</si>
  <si>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</si>
  <si>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</si>
  <si>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</si>
  <si>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</si>
  <si>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</si>
  <si>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</si>
  <si>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</si>
  <si>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</si>
  <si>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</si>
  <si>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</si>
  <si>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</si>
  <si>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</si>
  <si>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</si>
  <si>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</si>
  <si>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</si>
  <si>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</si>
  <si>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</si>
  <si>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</si>
  <si>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</si>
  <si>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</si>
  <si>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</si>
  <si>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</si>
  <si>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</si>
  <si>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</si>
  <si>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</si>
  <si>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</si>
  <si>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</si>
  <si>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</si>
  <si>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</si>
  <si>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</si>
  <si>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</si>
  <si>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</si>
  <si>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</si>
  <si>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</si>
  <si>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</si>
  <si>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</si>
  <si>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</si>
  <si>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</si>
  <si>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</si>
  <si>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</si>
  <si>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</si>
  <si>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</si>
  <si>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</si>
  <si>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</si>
  <si>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</si>
  <si>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</si>
  <si>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</si>
  <si>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</si>
  <si>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</si>
  <si>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</si>
  <si>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</si>
  <si>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</si>
  <si>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</si>
  <si>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</si>
  <si>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</si>
  <si>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</si>
  <si>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</si>
  <si>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</si>
  <si>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</si>
  <si>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</si>
  <si>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</si>
  <si>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</si>
  <si>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</si>
  <si>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</si>
  <si>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</si>
  <si>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</si>
  <si>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</si>
  <si>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</si>
  <si>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</si>
  <si>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</si>
  <si>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</si>
  <si>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</si>
  <si>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</si>
  <si>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</si>
  <si>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</si>
  <si>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</si>
  <si>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</si>
  <si>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</si>
  <si>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</si>
  <si>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</si>
  <si>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</si>
  <si>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</si>
  <si>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</si>
  <si>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</si>
  <si>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</si>
  <si>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</si>
  <si>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</si>
  <si>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</si>
  <si>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</si>
  <si>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</si>
  <si>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</si>
  <si>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</si>
  <si>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</si>
  <si>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</si>
  <si>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</si>
  <si>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</si>
  <si>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</si>
  <si>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</si>
  <si>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</si>
  <si>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</si>
  <si>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</si>
  <si>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</si>
  <si>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</si>
  <si>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</si>
  <si>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</si>
  <si>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</si>
  <si>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</si>
  <si>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</si>
  <si>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</si>
  <si>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</si>
  <si>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</si>
  <si>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</si>
  <si>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</si>
  <si>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</si>
  <si>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</si>
  <si>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</si>
  <si>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</si>
  <si>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</si>
  <si>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</si>
  <si>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</si>
  <si>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</si>
  <si>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</si>
  <si>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</si>
  <si>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</si>
  <si>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</si>
  <si>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</si>
  <si>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</si>
  <si>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</si>
  <si>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</si>
  <si>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</si>
  <si>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</si>
  <si>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</si>
  <si>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</si>
  <si>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</si>
  <si>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</si>
  <si>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</si>
  <si>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</si>
  <si>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</si>
  <si>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</si>
  <si>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</si>
  <si>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</si>
  <si>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</si>
  <si>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</si>
  <si>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</si>
  <si>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</si>
  <si>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</si>
  <si>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</si>
  <si>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</si>
  <si>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</si>
  <si>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</si>
  <si>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</si>
  <si>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</si>
  <si>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</si>
  <si>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</si>
  <si>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</si>
  <si>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</si>
  <si>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</si>
  <si>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</si>
  <si>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</si>
  <si>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</si>
  <si>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</si>
  <si>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</si>
  <si>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</si>
  <si>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</si>
  <si>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</si>
  <si>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</si>
  <si>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</si>
  <si>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</si>
  <si>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</si>
  <si>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</si>
  <si>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</si>
  <si>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</si>
  <si>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</si>
  <si>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</si>
  <si>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</si>
  <si>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</si>
  <si>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</si>
  <si>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</si>
  <si>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</si>
  <si>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</si>
  <si>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</si>
  <si>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</si>
  <si>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</si>
  <si>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</si>
  <si>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</si>
  <si>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</si>
  <si>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</si>
  <si>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</si>
  <si>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</si>
  <si>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</si>
  <si>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</si>
  <si>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</si>
  <si>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</si>
  <si>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</si>
  <si>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</si>
  <si>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</si>
  <si>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</si>
  <si>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</si>
  <si>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</si>
  <si>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</si>
  <si>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</si>
  <si>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</si>
  <si>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</si>
  <si>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</si>
  <si>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</si>
  <si>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</si>
  <si>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</si>
  <si>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</si>
  <si>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</si>
  <si>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</si>
  <si>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</si>
  <si>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</si>
  <si>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</si>
  <si>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</si>
  <si>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</si>
  <si>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</si>
  <si>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</si>
  <si>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</si>
  <si>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</si>
  <si>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</si>
  <si>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</si>
  <si>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</si>
  <si>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</si>
  <si>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</si>
  <si>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</si>
  <si>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</si>
  <si>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</si>
  <si>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</si>
  <si>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</si>
  <si>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</si>
  <si>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</si>
  <si>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</si>
  <si>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</si>
  <si>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</si>
  <si>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</si>
  <si>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</si>
  <si>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</si>
  <si>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</si>
  <si>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</si>
  <si>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</si>
  <si>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</si>
  <si>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</si>
  <si>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</si>
  <si>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</si>
  <si>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</si>
  <si>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</si>
  <si>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</si>
  <si>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</si>
  <si>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</si>
  <si>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</si>
  <si>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</si>
  <si>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</si>
  <si>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</si>
  <si>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</si>
  <si>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</si>
  <si>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</si>
  <si>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</si>
  <si>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</si>
  <si>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</si>
  <si>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</si>
  <si>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</si>
  <si>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</si>
  <si>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</si>
  <si>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</si>
  <si>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</si>
  <si>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</si>
  <si>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</si>
  <si>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</si>
  <si>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</si>
  <si>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</si>
  <si>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</si>
  <si>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</si>
  <si>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</si>
  <si>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</si>
  <si>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</si>
  <si>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</si>
  <si>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</si>
  <si>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</si>
  <si>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</si>
  <si>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</si>
  <si>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</si>
  <si>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</si>
  <si>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</si>
  <si>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</si>
  <si>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</si>
  <si>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</si>
  <si>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</si>
  <si>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</si>
  <si>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</si>
  <si>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</si>
  <si>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</si>
  <si>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</si>
  <si>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</si>
  <si>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</si>
  <si>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</si>
  <si>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</si>
  <si>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</si>
  <si>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</si>
  <si>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</si>
  <si>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</si>
  <si>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</si>
  <si>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</si>
  <si>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</si>
  <si>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</si>
  <si>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</si>
  <si>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</si>
  <si>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</si>
  <si>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</si>
  <si>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</si>
  <si>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</si>
  <si>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</si>
  <si>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</si>
  <si>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</si>
  <si>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</si>
  <si>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</si>
  <si>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</si>
  <si>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</si>
  <si>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</si>
  <si>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</si>
  <si>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</si>
  <si>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</si>
  <si>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</si>
  <si>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</si>
  <si>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</si>
  <si>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</si>
  <si>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</si>
  <si>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</si>
  <si>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</si>
  <si>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</si>
  <si>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</si>
  <si>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</si>
  <si>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</si>
  <si>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</si>
  <si>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</si>
  <si>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</si>
  <si>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</si>
  <si>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</si>
  <si>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</si>
  <si>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</si>
  <si>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</si>
  <si>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</si>
  <si>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</si>
  <si>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</si>
  <si>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</si>
  <si>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</si>
  <si>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</si>
  <si>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</si>
  <si>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</si>
  <si>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</si>
  <si>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</si>
  <si>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</si>
  <si>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</si>
  <si>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</si>
  <si>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</si>
  <si>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</si>
  <si>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</si>
  <si>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</si>
  <si>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</si>
  <si>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</si>
  <si>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</si>
  <si>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</si>
  <si>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</si>
  <si>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</si>
  <si>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</si>
  <si>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</si>
  <si>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</si>
  <si>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</si>
  <si>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</si>
  <si>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</si>
  <si>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</si>
  <si>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</si>
  <si>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</si>
  <si>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</si>
  <si>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</si>
  <si>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</si>
  <si>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</si>
  <si>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</si>
  <si>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</si>
  <si>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</si>
  <si>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</si>
  <si>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</si>
  <si>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</si>
  <si>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</si>
  <si>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</si>
  <si>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</si>
  <si>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</si>
  <si>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</si>
  <si>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</si>
  <si>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</si>
  <si>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</si>
  <si>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</si>
  <si>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</si>
  <si>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</si>
  <si>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</si>
  <si>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</si>
  <si>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</si>
  <si>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</si>
  <si>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</si>
  <si>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</si>
  <si>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</si>
  <si>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</si>
  <si>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</si>
  <si>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</si>
  <si>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</si>
  <si>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</si>
  <si>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</si>
  <si>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</si>
  <si>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</si>
  <si>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</si>
  <si>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</si>
  <si>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</si>
  <si>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</si>
  <si>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</si>
  <si>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</si>
  <si>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</si>
  <si>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</si>
  <si>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</si>
  <si>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</si>
  <si>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</si>
  <si>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</si>
  <si>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</si>
  <si>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</si>
  <si>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</si>
  <si>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</si>
  <si>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</si>
  <si>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</si>
  <si>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</si>
  <si>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</si>
  <si>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</si>
  <si>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</si>
  <si>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</si>
  <si>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</si>
  <si>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</si>
  <si>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</si>
  <si>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</si>
  <si>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</si>
  <si>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</si>
  <si>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</si>
  <si>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</si>
  <si>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</si>
  <si>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</si>
  <si>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</si>
  <si>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</si>
  <si>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</si>
  <si>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</si>
  <si>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</si>
  <si>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</si>
  <si>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</si>
  <si>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</si>
  <si>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</si>
  <si>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</si>
  <si>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</si>
  <si>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</si>
  <si>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</si>
  <si>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</si>
  <si>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</si>
  <si>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</si>
  <si>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</si>
  <si>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</si>
  <si>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</si>
  <si>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</si>
  <si>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</si>
  <si>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</si>
  <si>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</si>
  <si>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</si>
  <si>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</si>
  <si>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</si>
  <si>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</si>
  <si>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</si>
  <si>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</si>
  <si>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</si>
  <si>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</si>
  <si>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</si>
  <si>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</si>
  <si>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</si>
  <si>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</si>
  <si>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</si>
  <si>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</si>
  <si>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</si>
  <si>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</si>
  <si>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</si>
  <si>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</si>
  <si>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</si>
  <si>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</si>
  <si>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</si>
  <si>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</si>
  <si>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</si>
  <si>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</si>
  <si>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</si>
  <si>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</si>
  <si>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</si>
  <si>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</si>
  <si>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</si>
  <si>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</si>
  <si>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</si>
  <si>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</si>
  <si>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</si>
  <si>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</si>
  <si>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</si>
  <si>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</si>
  <si>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</si>
  <si>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</si>
  <si>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</si>
  <si>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</si>
  <si>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</si>
  <si>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</si>
  <si>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</si>
  <si>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</si>
  <si>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</si>
  <si>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</si>
  <si>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</si>
  <si>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</si>
  <si>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</si>
  <si>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</si>
  <si>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</si>
  <si>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</si>
  <si>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</si>
  <si>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</si>
  <si>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</si>
  <si>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</si>
  <si>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</si>
  <si>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</si>
  <si>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</si>
  <si>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</si>
  <si>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</si>
  <si>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</si>
  <si>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</si>
  <si>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</si>
  <si>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</si>
  <si>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</si>
  <si>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</si>
  <si>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</si>
  <si>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</si>
  <si>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</si>
  <si>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</si>
  <si>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</si>
  <si>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</si>
  <si>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</si>
  <si>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</si>
  <si>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</si>
  <si>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</si>
  <si>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</si>
  <si>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</si>
  <si>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</si>
  <si>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</si>
  <si>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</si>
  <si>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</si>
  <si>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</si>
  <si>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</si>
  <si>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</si>
  <si>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</si>
  <si>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</si>
  <si>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</si>
  <si>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</si>
  <si>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</si>
  <si>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</si>
  <si>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</si>
  <si>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</si>
  <si>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</si>
  <si>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</si>
  <si>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</si>
  <si>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</si>
  <si>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</si>
  <si>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</si>
  <si>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</si>
  <si>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</si>
  <si>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</si>
  <si>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</si>
  <si>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</si>
  <si>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</si>
  <si>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</si>
  <si>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</si>
  <si>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</si>
  <si>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</si>
  <si>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</si>
  <si>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</si>
  <si>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</si>
  <si>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</si>
  <si>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</si>
  <si>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</si>
  <si>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</si>
  <si>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</si>
  <si>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</si>
  <si>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</si>
  <si>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</si>
  <si>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</si>
  <si>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</si>
  <si>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</si>
  <si>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</si>
  <si>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</si>
  <si>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</si>
  <si>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</si>
  <si>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</si>
  <si>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</si>
  <si>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</si>
  <si>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</si>
  <si>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</si>
  <si>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</si>
  <si>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</si>
  <si>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</si>
  <si>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</si>
  <si>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</si>
  <si>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</si>
  <si>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</si>
  <si>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</si>
  <si>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</si>
  <si>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</si>
  <si>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</si>
  <si>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</si>
  <si>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</si>
  <si>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</si>
  <si>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</si>
  <si>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</si>
  <si>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</si>
  <si>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</si>
  <si>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</si>
  <si>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</si>
  <si>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</si>
  <si>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</si>
  <si>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</si>
  <si>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</si>
  <si>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</si>
  <si>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</si>
  <si>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</si>
  <si>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</si>
  <si>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</si>
  <si>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</si>
  <si>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</si>
  <si>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</si>
  <si>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</si>
  <si>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</si>
  <si>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</si>
  <si>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</si>
  <si>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</si>
  <si>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</si>
  <si>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</si>
  <si>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</si>
  <si>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</si>
  <si>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</si>
  <si>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</si>
  <si>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</si>
  <si>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</si>
  <si>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</si>
  <si>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</si>
  <si>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</si>
  <si>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</si>
  <si>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</si>
  <si>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</si>
  <si>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</si>
  <si>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</si>
  <si>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</si>
  <si>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</si>
  <si>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</si>
  <si>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</si>
  <si>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</si>
  <si>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</si>
  <si>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</si>
  <si>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</si>
  <si>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</si>
  <si>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</si>
  <si>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</si>
  <si>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</si>
  <si>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</si>
  <si>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</si>
  <si>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</si>
  <si>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</si>
  <si>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</si>
  <si>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</si>
  <si>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</si>
  <si>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</si>
  <si>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</si>
  <si>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</si>
  <si>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</si>
  <si>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</si>
  <si>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</si>
  <si>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</si>
  <si>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</si>
  <si>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</si>
  <si>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</si>
  <si>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</si>
  <si>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</si>
  <si>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</si>
  <si>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</si>
  <si>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</si>
  <si>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</si>
  <si>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</si>
  <si>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</si>
  <si>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</si>
  <si>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</si>
  <si>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</si>
  <si>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</si>
  <si>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</si>
  <si>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</si>
  <si>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</si>
  <si>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</si>
  <si>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</si>
  <si>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</si>
  <si>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</si>
  <si>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</si>
  <si>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</si>
  <si>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</si>
  <si>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</si>
  <si>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</si>
  <si>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</si>
  <si>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</si>
  <si>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</si>
  <si>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</si>
  <si>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</si>
  <si>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</si>
  <si>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</si>
  <si>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</si>
  <si>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</si>
  <si>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</si>
  <si>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</si>
  <si>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</si>
  <si>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</si>
  <si>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</si>
  <si>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</si>
  <si>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</si>
  <si>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</si>
  <si>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</si>
  <si>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</si>
  <si>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</si>
  <si>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</si>
  <si>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</si>
  <si>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</si>
  <si>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</si>
  <si>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</si>
  <si>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</si>
  <si>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</si>
  <si>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</si>
  <si>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</si>
  <si>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</si>
  <si>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</si>
  <si>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</si>
  <si>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</si>
  <si>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</si>
  <si>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</si>
  <si>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</si>
  <si>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</si>
  <si>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</si>
  <si>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</si>
  <si>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</si>
  <si>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</si>
  <si>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</si>
  <si>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</si>
  <si>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</si>
  <si>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</si>
  <si>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</si>
  <si>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</si>
  <si>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</si>
  <si>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</si>
  <si>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</si>
  <si>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</si>
  <si>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</si>
  <si>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</si>
  <si>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</si>
  <si>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</si>
  <si>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</si>
  <si>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</si>
  <si>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</si>
  <si>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</si>
  <si>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</si>
  <si>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</si>
  <si>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</si>
  <si>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</si>
  <si>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</si>
  <si>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</si>
  <si>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</si>
  <si>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</si>
  <si>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</si>
  <si>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</si>
  <si>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</si>
  <si>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</si>
  <si>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</si>
  <si>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</si>
  <si>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</si>
  <si>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</si>
  <si>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</si>
  <si>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</si>
  <si>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</si>
  <si>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</si>
  <si>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</si>
  <si>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</si>
  <si>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</si>
  <si>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</si>
  <si>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</si>
  <si>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</si>
  <si>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</si>
  <si>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</si>
  <si>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</si>
  <si>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</si>
  <si>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</si>
  <si>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</si>
  <si>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</si>
  <si>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</si>
  <si>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</si>
  <si>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</si>
  <si>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</si>
  <si>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</si>
  <si>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</si>
  <si>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</si>
  <si>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</si>
  <si>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</si>
  <si>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</si>
  <si>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</si>
  <si>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</si>
  <si>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</si>
  <si>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</si>
  <si>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</si>
  <si>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</si>
  <si>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</si>
  <si>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</si>
  <si>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</si>
  <si>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</si>
  <si>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</si>
  <si>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</si>
  <si>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</si>
  <si>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</si>
  <si>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</si>
  <si>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</si>
  <si>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</si>
  <si>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</si>
  <si>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</si>
  <si>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</si>
  <si>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</si>
  <si>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</si>
  <si>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</si>
  <si>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</si>
  <si>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</si>
  <si>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</si>
  <si>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</si>
  <si>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</si>
  <si>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</si>
  <si>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</si>
  <si>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</si>
  <si>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</si>
  <si>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</si>
  <si>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</si>
  <si>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</si>
  <si>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</si>
  <si>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</si>
  <si>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</si>
  <si>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</si>
  <si>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</si>
  <si>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</si>
  <si>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</si>
  <si>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</si>
  <si>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</si>
  <si>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</si>
  <si>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</si>
  <si>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</si>
  <si>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</si>
  <si>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</si>
  <si>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</si>
  <si>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</si>
  <si>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</si>
  <si>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</si>
  <si>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</si>
  <si>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</si>
  <si>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</si>
  <si>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</si>
  <si>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</si>
  <si>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</si>
  <si>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</si>
  <si>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</si>
  <si>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</si>
  <si>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</si>
  <si>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</si>
  <si>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</si>
  <si>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</si>
  <si>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</si>
  <si>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</si>
  <si>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</si>
  <si>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</si>
  <si>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</si>
  <si>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</si>
  <si>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</si>
  <si>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</si>
  <si>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</si>
  <si>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</si>
  <si>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</si>
  <si>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</si>
  <si>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</si>
  <si>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</si>
  <si>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</si>
  <si>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</si>
  <si>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</si>
  <si>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</si>
  <si>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</si>
  <si>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</si>
  <si>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</si>
  <si>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</si>
  <si>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</si>
  <si>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</si>
  <si>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</si>
  <si>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</si>
  <si>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</si>
  <si>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</si>
  <si>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</si>
  <si>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</si>
  <si>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</si>
  <si>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</si>
  <si>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</si>
  <si>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</si>
  <si>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</si>
  <si>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</si>
  <si>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</si>
  <si>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</si>
  <si>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</si>
  <si>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</si>
  <si>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</si>
  <si>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</si>
  <si>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</si>
  <si>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</si>
  <si>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</si>
  <si>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</si>
  <si>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</si>
  <si>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</si>
  <si>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</si>
  <si>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</si>
  <si>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</si>
  <si>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</si>
  <si>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</si>
  <si>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</si>
  <si>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</si>
  <si>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</si>
  <si>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</si>
  <si>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</si>
  <si>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</si>
  <si>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</si>
  <si>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</si>
  <si>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</si>
  <si>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</si>
  <si>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</si>
  <si>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</si>
  <si>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</si>
  <si>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</si>
  <si>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</si>
  <si>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</si>
  <si>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</si>
  <si>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</si>
  <si>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</si>
  <si>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</si>
  <si>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</si>
  <si>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</si>
  <si>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</si>
  <si>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</si>
  <si>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</si>
  <si>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</si>
  <si>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</si>
  <si>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</si>
  <si>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</si>
  <si>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</si>
  <si>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</si>
  <si>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</si>
  <si>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</si>
  <si>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</si>
  <si>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</si>
  <si>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</si>
  <si>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</si>
  <si>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</si>
  <si>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</si>
  <si>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</si>
  <si>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</si>
  <si>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</si>
  <si>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</si>
  <si>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</si>
  <si>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</si>
  <si>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</si>
  <si>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</si>
  <si>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</si>
  <si>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</si>
  <si>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</si>
  <si>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</si>
  <si>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</si>
  <si>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</si>
  <si>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</si>
  <si>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</si>
  <si>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</si>
  <si>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</si>
  <si>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</si>
  <si>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</si>
  <si>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</si>
  <si>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</si>
  <si>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</si>
  <si>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</si>
  <si>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</si>
  <si>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</si>
  <si>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</si>
  <si>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</si>
  <si>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</si>
  <si>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</si>
  <si>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</si>
  <si>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</si>
  <si>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</si>
  <si>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</si>
  <si>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</si>
  <si>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</si>
  <si>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</si>
  <si>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</si>
  <si>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</si>
  <si>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</si>
  <si>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</si>
  <si>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</si>
  <si>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</si>
  <si>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</si>
  <si>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</si>
  <si>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</si>
  <si>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</si>
  <si>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</si>
  <si>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</si>
  <si>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</si>
  <si>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</si>
  <si>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</si>
  <si>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</si>
  <si>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</si>
  <si>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</si>
  <si>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</si>
  <si>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</si>
  <si>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</si>
  <si>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</si>
  <si>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</si>
  <si>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</si>
  <si>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</si>
  <si>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</si>
  <si>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</si>
  <si>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</si>
  <si>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</si>
  <si>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</si>
  <si>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</si>
  <si>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</si>
  <si>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</si>
  <si>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</si>
  <si>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</si>
  <si>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</si>
  <si>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</si>
  <si>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</si>
  <si>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</si>
  <si>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</si>
  <si>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</si>
  <si>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</si>
  <si>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</si>
  <si>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</si>
  <si>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</si>
  <si>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</si>
  <si>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</si>
  <si>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</si>
  <si>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</si>
  <si>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</si>
  <si>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</si>
  <si>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</si>
  <si>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</si>
  <si>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</si>
  <si>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</si>
  <si>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</si>
  <si>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</si>
  <si>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</si>
  <si>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</si>
  <si>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</si>
  <si>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</si>
  <si>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</si>
  <si>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</si>
  <si>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</si>
  <si>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</si>
  <si>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</si>
  <si>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</si>
  <si>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</si>
  <si>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</si>
  <si>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</si>
  <si>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</si>
  <si>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</si>
  <si>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</si>
  <si>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</si>
  <si>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</si>
  <si>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</si>
  <si>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</si>
  <si>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</si>
  <si>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</si>
  <si>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</si>
  <si>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</si>
  <si>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</si>
  <si>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</si>
  <si>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</si>
  <si>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</si>
  <si>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</si>
  <si>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</si>
  <si>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</si>
  <si>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</si>
  <si>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</si>
  <si>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</si>
  <si>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</si>
  <si>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</si>
  <si>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</si>
  <si>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</si>
  <si>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</si>
  <si>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</si>
  <si>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</si>
  <si>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</si>
  <si>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</si>
  <si>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</si>
  <si>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</si>
  <si>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</si>
  <si>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</si>
  <si>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</si>
  <si>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</si>
  <si>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</si>
  <si>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</si>
  <si>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</si>
  <si>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</si>
  <si>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</si>
  <si>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</si>
  <si>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</si>
  <si>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</si>
  <si>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</si>
  <si>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</si>
  <si>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</si>
  <si>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</si>
  <si>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</si>
  <si>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</si>
  <si>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</si>
  <si>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</si>
  <si>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</si>
  <si>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</si>
  <si>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</si>
  <si>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</si>
  <si>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</si>
  <si>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</si>
  <si>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</si>
  <si>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</si>
  <si>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</si>
  <si>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</si>
  <si>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</si>
  <si>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</si>
  <si>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</si>
  <si>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</si>
  <si>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</si>
  <si>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</si>
  <si>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</si>
  <si>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</si>
  <si>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</si>
  <si>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</si>
  <si>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</si>
  <si>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</si>
  <si>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</si>
  <si>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</si>
  <si>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</si>
  <si>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</si>
  <si>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</si>
  <si>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</si>
  <si>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</si>
  <si>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</si>
  <si>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</si>
  <si>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</si>
  <si>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</si>
  <si>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</si>
  <si>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</si>
  <si>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</si>
  <si>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</si>
  <si>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</si>
  <si>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</si>
  <si>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</si>
  <si>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</si>
  <si>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</si>
  <si>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</si>
  <si>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</si>
  <si>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</si>
  <si>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</si>
  <si>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</si>
  <si>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</si>
  <si>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</si>
  <si>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</si>
  <si>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</si>
  <si>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</si>
  <si>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</si>
  <si>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</si>
  <si>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</si>
  <si>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</si>
  <si>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</si>
  <si>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</si>
  <si>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</si>
  <si>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</si>
  <si>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</si>
  <si>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</si>
  <si>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</si>
  <si>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</si>
  <si>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</si>
  <si>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</si>
  <si>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</si>
  <si>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</si>
  <si>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</si>
  <si>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</si>
  <si>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</si>
  <si>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</si>
  <si>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</si>
  <si>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</si>
  <si>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</si>
  <si>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</si>
  <si>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</si>
  <si>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</si>
  <si>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</si>
  <si>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</si>
  <si>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</si>
  <si>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</si>
  <si>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</si>
  <si>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</si>
  <si>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</si>
  <si>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</si>
  <si>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</si>
  <si>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</si>
  <si>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</si>
  <si>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</si>
  <si>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</si>
  <si>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</si>
  <si>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</si>
  <si>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</si>
  <si>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</si>
  <si>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</si>
  <si>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</si>
  <si>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</si>
  <si>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</si>
  <si>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</si>
  <si>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</si>
  <si>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</si>
  <si>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</si>
  <si>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</si>
  <si>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</si>
  <si>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</si>
  <si>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</si>
  <si>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</si>
  <si>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</si>
  <si>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</si>
  <si>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</si>
  <si>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</si>
  <si>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</si>
  <si>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</si>
  <si>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</si>
  <si>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</si>
  <si>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</si>
  <si>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</si>
  <si>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</si>
  <si>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</si>
  <si>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</si>
  <si>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</si>
  <si>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</si>
  <si>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</si>
  <si>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</si>
  <si>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</si>
  <si>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</si>
  <si>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</si>
  <si>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</si>
  <si>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</si>
  <si>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</si>
  <si>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</si>
  <si>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</si>
  <si>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</si>
  <si>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</si>
  <si>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</si>
  <si>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</si>
  <si>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</si>
  <si>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</si>
  <si>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</si>
  <si>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</si>
  <si>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</si>
  <si>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</si>
  <si>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</si>
  <si>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</si>
  <si>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</si>
  <si>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</si>
  <si>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</si>
  <si>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</si>
  <si>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</si>
  <si>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</si>
  <si>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</si>
  <si>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</si>
  <si>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</si>
  <si>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</si>
  <si>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</si>
  <si>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</si>
  <si>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</si>
  <si>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</si>
  <si>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</si>
  <si>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</si>
  <si>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</si>
  <si>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</si>
  <si>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</si>
  <si>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</si>
  <si>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</si>
  <si>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</si>
  <si>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</si>
  <si>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</si>
  <si>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</si>
  <si>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</si>
  <si>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</si>
  <si>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</si>
  <si>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</si>
  <si>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</si>
  <si>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</si>
  <si>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</si>
  <si>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</si>
  <si>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</si>
  <si>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</si>
  <si>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</si>
  <si>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</si>
  <si>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</si>
  <si>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</si>
  <si>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</si>
  <si>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</si>
  <si>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</si>
  <si>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</si>
  <si>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</si>
  <si>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</si>
  <si>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</si>
  <si>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</si>
  <si>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</si>
  <si>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</si>
  <si>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</si>
  <si>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</si>
  <si>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</si>
  <si>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</si>
  <si>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</si>
  <si>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</si>
  <si>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</si>
  <si>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</si>
  <si>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</si>
  <si>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</si>
  <si>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</si>
  <si>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</si>
  <si>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</si>
  <si>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</si>
  <si>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</si>
  <si>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</si>
  <si>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</si>
  <si>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</si>
  <si>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</si>
  <si>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</si>
  <si>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</si>
  <si>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</si>
  <si>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</si>
  <si>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</si>
  <si>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</si>
  <si>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</si>
  <si>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</si>
  <si>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</si>
  <si>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</si>
  <si>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</si>
  <si>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</si>
  <si>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</si>
  <si>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</si>
  <si>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</si>
  <si>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</si>
  <si>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</si>
  <si>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</si>
  <si>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</si>
  <si>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</si>
  <si>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</si>
  <si>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</si>
  <si>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</si>
  <si>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</si>
  <si>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</si>
  <si>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</si>
  <si>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</si>
  <si>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</si>
  <si>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</si>
  <si>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</si>
  <si>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</si>
  <si>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</si>
  <si>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</si>
  <si>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</si>
  <si>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</si>
  <si>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</si>
  <si>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</si>
  <si>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</si>
  <si>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</si>
  <si>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</si>
  <si>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</si>
  <si>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</si>
  <si>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</si>
  <si>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</si>
  <si>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</si>
  <si>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</si>
  <si>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</si>
  <si>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</si>
  <si>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</si>
  <si>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</si>
  <si>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</si>
  <si>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</si>
  <si>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</si>
  <si>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</si>
  <si>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</si>
  <si>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</si>
  <si>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</si>
  <si>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</si>
  <si>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</si>
  <si>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</si>
  <si>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</si>
  <si>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</si>
  <si>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</si>
  <si>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</si>
  <si>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</si>
  <si>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</si>
  <si>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</si>
  <si>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</si>
  <si>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</si>
  <si>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</si>
  <si>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</si>
  <si>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</si>
  <si>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</si>
  <si>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</si>
  <si>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</si>
  <si>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</si>
  <si>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</si>
  <si>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</si>
  <si>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</si>
  <si>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</si>
  <si>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</si>
  <si>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</si>
  <si>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</si>
  <si>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</si>
  <si>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</si>
  <si>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</si>
  <si>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</si>
  <si>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</si>
  <si>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</si>
  <si>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</si>
  <si>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</si>
  <si>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</si>
  <si>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</si>
  <si>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</si>
  <si>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</si>
  <si>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</si>
  <si>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</si>
  <si>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</si>
  <si>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</si>
  <si>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</si>
  <si>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</si>
  <si>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</si>
  <si>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</si>
  <si>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</si>
  <si>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</si>
  <si>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</si>
  <si>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</si>
  <si>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</si>
  <si>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</si>
  <si>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</si>
  <si>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</si>
  <si>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</si>
  <si>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</si>
  <si>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</si>
  <si>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</si>
  <si>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</si>
  <si>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</si>
  <si>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</si>
  <si>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</si>
  <si>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</si>
  <si>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</si>
  <si>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</si>
  <si>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</si>
  <si>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</si>
  <si>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</si>
  <si>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</si>
  <si>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</si>
  <si>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</si>
  <si>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</si>
  <si>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</si>
  <si>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</si>
  <si>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</si>
  <si>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</si>
  <si>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</si>
  <si>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</si>
  <si>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</si>
  <si>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</si>
  <si>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</si>
  <si>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</si>
  <si>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</si>
  <si>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</si>
  <si>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</si>
  <si>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</si>
  <si>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</si>
  <si>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</si>
  <si>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</si>
  <si>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</si>
  <si>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</si>
  <si>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</si>
  <si>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</si>
  <si>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</si>
  <si>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</si>
  <si>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</si>
  <si>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</si>
  <si>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</si>
  <si>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</si>
  <si>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</si>
  <si>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</si>
  <si>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</si>
  <si>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</si>
  <si>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</si>
  <si>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</si>
  <si>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</si>
  <si>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</si>
  <si>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</si>
  <si>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</si>
  <si>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</si>
  <si>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</si>
  <si>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</si>
  <si>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</si>
  <si>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</si>
  <si>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</si>
  <si>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</si>
  <si>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</si>
  <si>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</si>
  <si>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</si>
  <si>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</si>
  <si>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</si>
  <si>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</si>
  <si>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</si>
  <si>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</si>
  <si>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</si>
  <si>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</si>
  <si>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</si>
  <si>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</si>
  <si>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</si>
  <si>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</si>
  <si>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</si>
  <si>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</si>
  <si>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</si>
  <si>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</si>
  <si>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</si>
  <si>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</si>
  <si>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</si>
  <si>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</si>
  <si>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</si>
  <si>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</si>
  <si>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</si>
  <si>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</si>
  <si>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</si>
  <si>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</si>
  <si>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</si>
  <si>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</si>
  <si>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</si>
  <si>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</si>
  <si>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</si>
  <si>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</si>
  <si>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</si>
  <si>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</si>
  <si>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</si>
  <si>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</si>
  <si>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</si>
  <si>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</si>
  <si>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</si>
  <si>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</si>
  <si>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</si>
  <si>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</si>
  <si>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</si>
  <si>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</si>
  <si>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</si>
  <si>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</si>
  <si>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</si>
  <si>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</si>
  <si>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</si>
  <si>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</si>
  <si>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</si>
  <si>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</si>
  <si>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</si>
  <si>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</si>
  <si>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</si>
  <si>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</si>
  <si>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</si>
  <si>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</si>
  <si>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</si>
  <si>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</si>
  <si>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</si>
  <si>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</si>
  <si>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</si>
  <si>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</si>
  <si>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</si>
  <si>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</si>
  <si>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</si>
  <si>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</si>
  <si>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</si>
  <si>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</si>
  <si>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</si>
  <si>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</si>
  <si>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</si>
  <si>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</si>
  <si>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</si>
  <si>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</si>
  <si>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</si>
  <si>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</si>
  <si>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</si>
  <si>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</si>
  <si>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</si>
  <si>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</si>
  <si>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</si>
  <si>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</si>
  <si>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</si>
  <si>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</si>
  <si>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</si>
  <si>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</si>
  <si>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</si>
  <si>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</si>
  <si>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</si>
  <si>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</si>
  <si>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</si>
  <si>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</si>
  <si>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</si>
  <si>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</si>
  <si>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</si>
  <si>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</si>
  <si>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</si>
  <si>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</si>
  <si>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</si>
  <si>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</si>
  <si>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</si>
  <si>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</si>
  <si>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</si>
  <si>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</si>
  <si>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</si>
  <si>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</si>
  <si>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</si>
  <si>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</si>
  <si>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</si>
  <si>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</si>
  <si>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</si>
  <si>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</si>
  <si>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</si>
  <si>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</si>
  <si>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</si>
  <si>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</si>
  <si>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</si>
  <si>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</si>
  <si>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</si>
  <si>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</si>
  <si>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</si>
  <si>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</si>
  <si>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</si>
  <si>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</si>
  <si>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</si>
  <si>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</si>
  <si>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</si>
  <si>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</si>
  <si>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</si>
  <si>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</si>
  <si>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</si>
  <si>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</si>
  <si>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</si>
  <si>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</si>
  <si>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</si>
  <si>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</si>
  <si>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</si>
  <si>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</si>
  <si>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</si>
  <si>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</si>
  <si>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</si>
  <si>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</si>
  <si>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</si>
  <si>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</si>
  <si>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</si>
  <si>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</si>
  <si>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</si>
  <si>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</si>
  <si>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</si>
  <si>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</si>
  <si>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</si>
  <si>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</si>
  <si>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</si>
  <si>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</si>
  <si>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</si>
  <si>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</si>
  <si>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</si>
  <si>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</si>
  <si>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</si>
  <si>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</si>
  <si>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</si>
  <si>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</si>
  <si>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</si>
  <si>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</si>
  <si>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</si>
  <si>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</si>
  <si>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</si>
  <si>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</si>
  <si>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</si>
  <si>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</si>
  <si>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</si>
  <si>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</si>
  <si>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</si>
  <si>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</si>
  <si>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</si>
  <si>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</si>
  <si>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</si>
  <si>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</si>
  <si>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</si>
  <si>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</si>
  <si>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</si>
  <si>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</si>
  <si>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</si>
  <si>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</si>
  <si>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</si>
  <si>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</si>
  <si>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</si>
  <si>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</si>
  <si>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</si>
  <si>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</si>
  <si>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</si>
  <si>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</si>
  <si>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</si>
  <si>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</si>
  <si>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</si>
  <si>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</si>
  <si>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</si>
  <si>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</si>
  <si>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</si>
  <si>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</si>
  <si>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</si>
  <si>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</si>
  <si>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</si>
  <si>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</si>
  <si>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</si>
  <si>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</si>
  <si>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</si>
  <si>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</si>
  <si>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</si>
  <si>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</si>
  <si>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</si>
  <si>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</si>
  <si>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</si>
  <si>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</si>
  <si>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</si>
  <si>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</si>
  <si>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</si>
  <si>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</si>
  <si>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</si>
  <si>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</si>
  <si>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</si>
  <si>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</si>
  <si>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</si>
  <si>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</si>
  <si>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</si>
  <si>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</si>
  <si>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</si>
  <si>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</si>
  <si>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</si>
  <si>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</si>
  <si>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</si>
  <si>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</si>
  <si>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</si>
  <si>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</si>
  <si>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</si>
  <si>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</si>
  <si>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</si>
  <si>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</si>
  <si>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</si>
  <si>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</si>
  <si>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</si>
  <si>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</si>
  <si>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</si>
  <si>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</si>
  <si>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</si>
  <si>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</si>
  <si>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</si>
  <si>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</si>
  <si>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</si>
  <si>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</si>
  <si>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</si>
  <si>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</si>
  <si>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</si>
  <si>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</si>
  <si>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</si>
  <si>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</si>
  <si>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</si>
  <si>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</si>
  <si>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</si>
  <si>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</si>
  <si>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</si>
  <si>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</si>
  <si>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</si>
  <si>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</si>
  <si>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</si>
  <si>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</si>
  <si>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</si>
  <si>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</si>
  <si>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</si>
  <si>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</si>
  <si>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</si>
  <si>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</si>
  <si>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</si>
  <si>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</si>
  <si>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</si>
  <si>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</si>
  <si>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</si>
  <si>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</si>
  <si>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</si>
  <si>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</si>
  <si>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</si>
  <si>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</si>
  <si>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</si>
  <si>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</si>
  <si>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</si>
  <si>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</si>
  <si>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</si>
  <si>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</si>
  <si>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</si>
  <si>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</si>
  <si>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</si>
  <si>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</si>
  <si>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</si>
  <si>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</si>
  <si>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</si>
  <si>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</si>
  <si>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</si>
  <si>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</si>
  <si>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</si>
  <si>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</si>
  <si>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</si>
  <si>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</si>
  <si>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</si>
  <si>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</si>
  <si>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</si>
  <si>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</si>
  <si>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</si>
  <si>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</si>
  <si>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</si>
  <si>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</si>
  <si>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</si>
  <si>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</si>
  <si>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</si>
  <si>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</si>
  <si>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</si>
  <si>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</si>
  <si>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</si>
  <si>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</si>
  <si>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</si>
  <si>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</si>
  <si>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</si>
  <si>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</si>
  <si>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</si>
  <si>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</si>
  <si>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</si>
  <si>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</si>
  <si>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</si>
  <si>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</si>
  <si>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</si>
  <si>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</si>
  <si>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</si>
  <si>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</si>
  <si>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</si>
  <si>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</si>
  <si>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</si>
  <si>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</si>
  <si>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</si>
  <si>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</si>
  <si>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</si>
  <si>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</si>
  <si>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</si>
  <si>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</si>
  <si>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</si>
  <si>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</si>
  <si>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</si>
  <si>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</si>
  <si>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</si>
  <si>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</si>
  <si>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</si>
  <si>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</si>
  <si>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</si>
  <si>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</si>
  <si>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</si>
  <si>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</si>
  <si>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</si>
  <si>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</si>
  <si>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</si>
  <si>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</si>
  <si>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</si>
  <si>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</si>
  <si>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</si>
  <si>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</si>
  <si>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</si>
  <si>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</si>
  <si>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</si>
  <si>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</si>
  <si>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</si>
  <si>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</si>
  <si>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</si>
  <si>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</si>
  <si>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</si>
  <si>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</si>
  <si>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</si>
  <si>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</si>
  <si>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</si>
  <si>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</si>
  <si>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</si>
  <si>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</si>
  <si>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</si>
  <si>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</si>
  <si>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</si>
  <si>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</si>
  <si>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</si>
  <si>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</si>
  <si>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</si>
  <si>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</si>
  <si>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</si>
  <si>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</si>
  <si>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</si>
  <si>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</si>
  <si>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</si>
  <si>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</si>
  <si>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</si>
  <si>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</si>
  <si>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</si>
  <si>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</si>
  <si>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</si>
  <si>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</si>
  <si>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</si>
  <si>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</si>
  <si>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</si>
  <si>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</si>
  <si>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</si>
  <si>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</si>
  <si>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</si>
  <si>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</si>
  <si>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</si>
  <si>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</si>
  <si>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</si>
  <si>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</si>
  <si>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</si>
  <si>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</si>
  <si>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</si>
  <si>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</si>
  <si>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</si>
  <si>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</si>
  <si>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</si>
  <si>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</si>
  <si>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</si>
  <si>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</si>
  <si>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</si>
  <si>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</si>
  <si>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</si>
  <si>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</si>
  <si>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</si>
  <si>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</si>
  <si>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</si>
  <si>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</si>
  <si>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</si>
  <si>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</si>
  <si>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</si>
  <si>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</si>
  <si>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</si>
  <si>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</si>
  <si>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</si>
  <si>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</si>
  <si>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</si>
  <si>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</si>
  <si>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</si>
  <si>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</si>
  <si>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</si>
  <si>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</si>
  <si>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</si>
  <si>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</si>
  <si>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</si>
  <si>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</si>
  <si>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</si>
  <si>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</si>
  <si>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</si>
  <si>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</si>
  <si>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</si>
  <si>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</si>
  <si>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</si>
  <si>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</si>
  <si>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</si>
  <si>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</si>
  <si>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</si>
  <si>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</si>
  <si>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</si>
  <si>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</si>
  <si>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</si>
  <si>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</si>
  <si>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</si>
  <si>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</si>
  <si>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</si>
  <si>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</si>
  <si>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</si>
  <si>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</si>
  <si>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</si>
  <si>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</si>
  <si>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</si>
  <si>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</si>
  <si>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</si>
  <si>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</si>
  <si>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</si>
  <si>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</si>
  <si>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</si>
  <si>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</si>
  <si>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</si>
  <si>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</si>
  <si>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</si>
  <si>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</si>
  <si>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</si>
  <si>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</si>
  <si>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</si>
  <si>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</si>
  <si>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</si>
  <si>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</si>
  <si>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</si>
  <si>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</si>
  <si>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</si>
  <si>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</si>
  <si>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</si>
  <si>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</si>
  <si>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</si>
  <si>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</si>
  <si>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</si>
  <si>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</si>
  <si>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</si>
  <si>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</si>
  <si>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</si>
  <si>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</si>
  <si>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</si>
  <si>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</si>
  <si>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</si>
  <si>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</si>
  <si>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</si>
  <si>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</si>
  <si>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</si>
  <si>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</si>
  <si>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</si>
  <si>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</si>
  <si>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</si>
  <si>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</si>
  <si>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</si>
  <si>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</si>
  <si>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</si>
  <si>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</si>
  <si>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</si>
  <si>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</si>
  <si>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</si>
  <si>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</si>
  <si>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</si>
  <si>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</si>
  <si>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</si>
  <si>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</si>
  <si>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</si>
  <si>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</si>
  <si>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</si>
  <si>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</si>
  <si>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</si>
  <si>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</si>
  <si>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</si>
  <si>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</si>
  <si>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</si>
  <si>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</si>
  <si>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</si>
  <si>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</si>
  <si>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</si>
  <si>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</si>
  <si>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</si>
  <si>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</si>
  <si>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</si>
  <si>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</si>
  <si>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</si>
  <si>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</si>
  <si>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</si>
  <si>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</si>
  <si>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</si>
  <si>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</si>
  <si>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</si>
  <si>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</si>
  <si>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</si>
  <si>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</si>
  <si>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</si>
  <si>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</si>
  <si>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</si>
  <si>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</si>
  <si>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</si>
  <si>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</si>
  <si>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</si>
  <si>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</si>
  <si>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</si>
  <si>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</si>
  <si>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</si>
  <si>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</si>
  <si>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</si>
  <si>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</si>
  <si>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</si>
  <si>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</si>
  <si>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</si>
  <si>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</si>
  <si>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</si>
  <si>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</si>
  <si>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</si>
  <si>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</si>
  <si>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</si>
  <si>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</si>
  <si>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</si>
  <si>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</si>
  <si>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</si>
  <si>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</si>
  <si>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</si>
  <si>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</si>
  <si>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</si>
  <si>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</si>
  <si>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</si>
  <si>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</si>
  <si>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</si>
  <si>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</si>
  <si>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</si>
  <si>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</si>
  <si>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</si>
  <si>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</si>
  <si>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</si>
  <si>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</si>
  <si>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</si>
  <si>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</si>
  <si>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</si>
  <si>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</si>
  <si>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</si>
  <si>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</si>
  <si>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</si>
  <si>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</si>
  <si>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</si>
  <si>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</si>
  <si>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</si>
  <si>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</si>
  <si>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</si>
  <si>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</si>
  <si>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</si>
  <si>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</si>
  <si>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</si>
  <si>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</si>
  <si>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</si>
  <si>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</si>
  <si>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</si>
  <si>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</si>
  <si>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</si>
  <si>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</si>
  <si>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</si>
  <si>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</si>
  <si>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</si>
  <si>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</si>
  <si>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</si>
  <si>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</si>
  <si>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</si>
  <si>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</si>
  <si>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</si>
  <si>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</si>
  <si>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</si>
  <si>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</si>
  <si>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</si>
  <si>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</si>
  <si>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</si>
  <si>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</si>
  <si>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</si>
  <si>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</si>
  <si>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</si>
  <si>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</si>
  <si>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</si>
  <si>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</si>
  <si>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</si>
  <si>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</si>
  <si>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</si>
  <si>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</si>
  <si>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</si>
  <si>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</si>
  <si>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</si>
  <si>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</si>
  <si>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</si>
  <si>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</si>
  <si>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</si>
  <si>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</si>
  <si>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</si>
  <si>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</si>
  <si>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</si>
  <si>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</si>
  <si>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</si>
  <si>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</si>
  <si>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</si>
  <si>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</si>
  <si>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</si>
  <si>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</si>
  <si>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</si>
  <si>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</si>
  <si>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</si>
  <si>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</si>
  <si>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</si>
  <si>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</si>
  <si>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</si>
  <si>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</si>
  <si>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</si>
  <si>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</si>
  <si>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</si>
  <si>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</si>
  <si>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</si>
  <si>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</si>
  <si>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</si>
  <si>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</si>
  <si>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</si>
  <si>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</si>
  <si>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</si>
  <si>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</si>
  <si>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</si>
  <si>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</si>
  <si>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</si>
  <si>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</si>
  <si>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</si>
  <si>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</si>
  <si>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</si>
  <si>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</si>
  <si>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</si>
  <si>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</si>
  <si>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</si>
  <si>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</si>
  <si>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</si>
  <si>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</si>
  <si>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</si>
  <si>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</si>
  <si>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</si>
  <si>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</si>
  <si>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</si>
  <si>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</si>
  <si>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</si>
  <si>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</si>
  <si>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</si>
  <si>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</si>
  <si>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</si>
  <si>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</si>
  <si>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</si>
  <si>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</si>
  <si>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</si>
  <si>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</si>
  <si>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</si>
  <si>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</si>
  <si>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</si>
  <si>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</si>
  <si>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</si>
  <si>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</si>
  <si>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</si>
  <si>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</si>
  <si>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</si>
  <si>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</si>
  <si>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</si>
  <si>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</si>
  <si>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</si>
  <si>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</si>
  <si>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</si>
  <si>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</si>
  <si>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</si>
  <si>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</si>
  <si>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</si>
  <si>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</si>
  <si>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</si>
  <si>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</si>
  <si>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</si>
  <si>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</si>
  <si>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</si>
  <si>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</si>
  <si>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</si>
  <si>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</si>
  <si>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</si>
  <si>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</si>
  <si>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</si>
  <si>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</si>
  <si>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</si>
  <si>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</si>
  <si>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</si>
  <si>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</si>
  <si>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</si>
  <si>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</si>
  <si>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</si>
  <si>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</si>
  <si>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</si>
  <si>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</si>
  <si>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</si>
  <si>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</si>
  <si>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</si>
  <si>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</si>
  <si>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</si>
  <si>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</si>
  <si>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</si>
  <si>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</si>
  <si>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</si>
  <si>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</si>
  <si>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</si>
  <si>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</si>
  <si>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</si>
  <si>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</si>
  <si>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</si>
  <si>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</si>
  <si>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</si>
  <si>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</si>
  <si>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</si>
  <si>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</si>
  <si>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</si>
  <si>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</si>
  <si>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</si>
  <si>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</si>
  <si>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</si>
  <si>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</si>
  <si>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</si>
  <si>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</si>
  <si>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</si>
  <si>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</si>
  <si>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</si>
  <si>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</si>
  <si>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</si>
  <si>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</si>
  <si>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</si>
  <si>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</si>
  <si>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</si>
  <si>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</si>
  <si>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</si>
  <si>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</si>
  <si>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</si>
  <si>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</si>
  <si>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</si>
  <si>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</si>
  <si>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</si>
  <si>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</si>
  <si>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</si>
  <si>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</si>
  <si>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</si>
  <si>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</si>
  <si>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</si>
  <si>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</si>
  <si>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</si>
  <si>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</si>
  <si>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</si>
  <si>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</si>
  <si>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</si>
  <si>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</si>
  <si>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</si>
  <si>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</si>
  <si>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</si>
  <si>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</si>
  <si>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</si>
  <si>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</si>
  <si>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</si>
  <si>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</si>
  <si>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</si>
  <si>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</si>
  <si>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</si>
  <si>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</si>
  <si>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</si>
  <si>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</si>
  <si>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</si>
  <si>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</si>
  <si>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</si>
  <si>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</si>
  <si>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</si>
  <si>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</si>
  <si>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</si>
  <si>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</si>
  <si>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</si>
  <si>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</si>
  <si>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</si>
  <si>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</si>
  <si>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</si>
  <si>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</si>
  <si>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</si>
  <si>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</si>
  <si>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</si>
  <si>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</si>
  <si>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</si>
  <si>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</si>
  <si>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</si>
  <si>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</si>
  <si>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</si>
  <si>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</si>
  <si>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</si>
  <si>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</si>
  <si>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</si>
  <si>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</si>
  <si>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</si>
  <si>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</si>
  <si>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</si>
  <si>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</si>
  <si>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</si>
  <si>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</si>
  <si>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</si>
  <si>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</si>
  <si>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</si>
  <si>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</si>
  <si>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</si>
  <si>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</si>
  <si>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</si>
  <si>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</si>
  <si>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</si>
  <si>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</si>
  <si>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</si>
  <si>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</si>
  <si>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</si>
  <si>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</si>
  <si>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</si>
  <si>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</si>
  <si>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</si>
  <si>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</si>
  <si>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</si>
  <si>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</si>
  <si>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</si>
  <si>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</si>
  <si>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</si>
  <si>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</si>
  <si>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</si>
  <si>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</si>
  <si>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</si>
  <si>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</si>
  <si>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</si>
  <si>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</si>
  <si>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</si>
  <si>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</si>
  <si>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</si>
  <si>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</si>
  <si>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</si>
  <si>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</si>
  <si>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</si>
  <si>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</si>
  <si>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</si>
  <si>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</si>
  <si>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</si>
  <si>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</si>
  <si>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</si>
  <si>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</si>
  <si>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</si>
  <si>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</si>
  <si>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</si>
  <si>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</si>
  <si>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</si>
  <si>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</si>
  <si>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</si>
  <si>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</si>
  <si>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</si>
  <si>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</si>
  <si>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</si>
  <si>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</si>
  <si>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</si>
  <si>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</si>
  <si>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</si>
  <si>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</si>
  <si>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</si>
  <si>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</si>
  <si>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</si>
  <si>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</si>
  <si>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</si>
  <si>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</si>
  <si>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</si>
  <si>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</si>
  <si>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</si>
  <si>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</si>
  <si>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</si>
  <si>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</si>
  <si>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</si>
  <si>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</si>
  <si>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</si>
  <si>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</si>
  <si>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</si>
  <si>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</si>
  <si>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</si>
  <si>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</si>
  <si>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</si>
  <si>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</si>
  <si>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</si>
  <si>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</si>
  <si>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</si>
  <si>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</si>
  <si>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</si>
  <si>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</si>
  <si>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</si>
  <si>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</si>
  <si>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</si>
  <si>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</si>
  <si>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</si>
  <si>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</si>
  <si>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</si>
  <si>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</si>
  <si>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</si>
  <si>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</si>
  <si>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</si>
  <si>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</si>
  <si>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</si>
  <si>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</si>
  <si>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</si>
  <si>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</si>
  <si>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</si>
  <si>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</si>
  <si>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</si>
  <si>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</si>
  <si>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</si>
  <si>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</si>
  <si>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</si>
  <si>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</si>
  <si>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</si>
  <si>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</si>
  <si>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</si>
  <si>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</si>
  <si>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</si>
  <si>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</si>
  <si>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</si>
  <si>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</si>
  <si>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</si>
  <si>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</si>
  <si>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</si>
  <si>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</si>
  <si>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</si>
  <si>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</si>
  <si>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</si>
  <si>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</si>
  <si>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</si>
  <si>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</si>
  <si>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</si>
  <si>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</si>
  <si>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</si>
  <si>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</si>
  <si>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</si>
  <si>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</si>
  <si>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</si>
  <si>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</si>
  <si>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</si>
  <si>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</si>
  <si>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</si>
  <si>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</si>
  <si>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</si>
  <si>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</si>
  <si>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</si>
  <si>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</si>
  <si>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</si>
  <si>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</si>
  <si>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</si>
  <si>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</si>
  <si>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</si>
  <si>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</si>
  <si>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</si>
  <si>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</si>
  <si>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</si>
  <si>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</si>
  <si>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</si>
  <si>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</si>
  <si>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</si>
  <si>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</si>
  <si>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</si>
  <si>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</si>
  <si>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</si>
  <si>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</si>
  <si>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</si>
  <si>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</si>
  <si>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</si>
  <si>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</si>
  <si>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</si>
  <si>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</si>
  <si>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</si>
  <si>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</si>
  <si>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</si>
  <si>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</si>
  <si>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</si>
  <si>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</si>
  <si>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</si>
  <si>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</si>
  <si>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</si>
  <si>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</si>
  <si>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</si>
  <si>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</si>
  <si>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</si>
  <si>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</si>
  <si>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</si>
  <si>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</si>
  <si>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</si>
  <si>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</si>
  <si>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</si>
  <si>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</si>
  <si>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</si>
  <si>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</si>
  <si>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</si>
  <si>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</si>
  <si>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</si>
  <si>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</si>
  <si>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</si>
  <si>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</si>
  <si>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</si>
  <si>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</si>
  <si>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</si>
  <si>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</si>
  <si>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</si>
  <si>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</si>
  <si>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</si>
  <si>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</si>
  <si>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</si>
  <si>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</si>
  <si>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</si>
  <si>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</si>
  <si>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</si>
  <si>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</si>
  <si>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</si>
  <si>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</si>
  <si>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</si>
  <si>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</si>
  <si>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</si>
  <si>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</si>
  <si>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</si>
  <si>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</si>
  <si>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</si>
  <si>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</si>
  <si>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</si>
  <si>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</si>
  <si>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</si>
  <si>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</si>
  <si>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</si>
  <si>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</si>
  <si>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</si>
  <si>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</si>
  <si>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</si>
  <si>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</si>
  <si>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</si>
  <si>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</si>
  <si>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</si>
  <si>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</si>
  <si>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</si>
  <si>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</si>
  <si>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</si>
  <si>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</si>
  <si>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</si>
  <si>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</si>
  <si>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</si>
  <si>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</si>
  <si>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</si>
  <si>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</si>
  <si>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</si>
  <si>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</si>
  <si>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</si>
  <si>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</si>
  <si>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</si>
  <si>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</si>
  <si>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</si>
  <si>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</si>
  <si>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</si>
  <si>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</si>
  <si>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</si>
  <si>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</si>
  <si>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</si>
  <si>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</si>
  <si>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</si>
  <si>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</si>
  <si>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</si>
  <si>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</si>
  <si>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</si>
  <si>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</si>
  <si>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</si>
  <si>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</si>
  <si>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</si>
  <si>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</si>
  <si>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</si>
  <si>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</si>
  <si>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</si>
  <si>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</si>
  <si>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</si>
  <si>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</si>
  <si>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</si>
  <si>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</si>
  <si>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</si>
  <si>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</si>
  <si>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</si>
  <si>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</si>
  <si>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</si>
  <si>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</si>
  <si>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</si>
  <si>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</si>
  <si>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</si>
  <si>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</si>
  <si>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</si>
  <si>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</si>
  <si>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</si>
  <si>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</si>
  <si>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</si>
  <si>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</si>
  <si>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</si>
  <si>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</si>
  <si>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</si>
  <si>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</si>
  <si>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</si>
  <si>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</si>
  <si>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</si>
  <si>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</si>
  <si>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</si>
  <si>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</si>
  <si>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</si>
  <si>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</si>
  <si>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</si>
  <si>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</si>
  <si>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</si>
  <si>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</si>
  <si>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</si>
  <si>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</si>
  <si>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</si>
  <si>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</si>
  <si>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</si>
  <si>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</si>
  <si>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</si>
  <si>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</si>
  <si>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</si>
  <si>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</si>
  <si>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</si>
  <si>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</si>
  <si>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</si>
  <si>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</si>
  <si>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</si>
  <si>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</si>
  <si>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</si>
  <si>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</si>
  <si>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</si>
  <si>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</si>
  <si>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</si>
  <si>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</si>
  <si>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</si>
  <si>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</si>
  <si>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</si>
  <si>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</si>
  <si>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</si>
  <si>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</si>
  <si>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</si>
  <si>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</si>
  <si>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</si>
  <si>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</si>
  <si>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</si>
  <si>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</si>
  <si>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</si>
  <si>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</si>
  <si>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</si>
  <si>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</si>
  <si>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</si>
  <si>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</si>
  <si>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</si>
  <si>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</si>
  <si>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</si>
  <si>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</si>
  <si>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</si>
  <si>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</si>
  <si>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</si>
  <si>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</si>
  <si>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</si>
  <si>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</si>
  <si>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</si>
  <si>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</si>
  <si>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</si>
  <si>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</si>
  <si>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</si>
  <si>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</si>
  <si>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</si>
  <si>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</si>
  <si>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</si>
  <si>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</si>
  <si>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</si>
  <si>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</si>
  <si>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</si>
  <si>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</si>
  <si>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</si>
  <si>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</si>
  <si>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</si>
  <si>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</si>
  <si>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</si>
  <si>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</si>
  <si>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</si>
  <si>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</si>
  <si>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</si>
  <si>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</si>
  <si>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</si>
  <si>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</si>
  <si>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</si>
  <si>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</si>
  <si>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</si>
  <si>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</si>
  <si>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</si>
  <si>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</si>
  <si>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</si>
  <si>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</si>
  <si>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</si>
  <si>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</si>
  <si>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</si>
  <si>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</si>
  <si>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</si>
  <si>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</si>
  <si>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</si>
  <si>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</si>
  <si>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</si>
  <si>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</si>
  <si>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</si>
  <si>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</si>
  <si>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</si>
  <si>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</si>
  <si>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</si>
  <si>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</si>
  <si>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</si>
  <si>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</si>
  <si>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</si>
  <si>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</si>
  <si>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</si>
  <si>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</si>
  <si>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</si>
  <si>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</si>
  <si>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</si>
  <si>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</si>
  <si>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</si>
  <si>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</si>
  <si>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</si>
  <si>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</si>
  <si>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</si>
  <si>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</si>
  <si>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</si>
  <si>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</si>
  <si>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</si>
  <si>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</si>
  <si>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</si>
  <si>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</si>
  <si>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</si>
  <si>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</si>
  <si>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</si>
  <si>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</si>
  <si>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</si>
  <si>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</si>
  <si>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</si>
  <si>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</si>
  <si>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</si>
  <si>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</si>
  <si>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</si>
  <si>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</si>
  <si>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</si>
  <si>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</si>
  <si>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</si>
  <si>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</si>
  <si>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</si>
  <si>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</si>
  <si>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</si>
  <si>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</si>
  <si>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</si>
  <si>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</si>
  <si>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</si>
  <si>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</si>
  <si>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</si>
  <si>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</si>
  <si>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</si>
  <si>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</si>
  <si>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</si>
  <si>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</si>
  <si>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</si>
  <si>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</si>
  <si>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</si>
  <si>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</si>
  <si>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</si>
  <si>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</si>
  <si>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</si>
  <si>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</si>
  <si>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</si>
  <si>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</si>
  <si>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</si>
  <si>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</si>
  <si>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</si>
  <si>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</si>
  <si>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</si>
  <si>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</si>
  <si>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</si>
  <si>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</si>
  <si>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</si>
  <si>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</si>
  <si>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</si>
  <si>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</si>
  <si>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</si>
  <si>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</si>
  <si>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</si>
  <si>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</si>
  <si>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</si>
  <si>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</si>
  <si>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</si>
  <si>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</si>
  <si>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</si>
  <si>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</si>
  <si>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</si>
  <si>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</si>
  <si>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</si>
  <si>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</si>
  <si>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</si>
  <si>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</si>
  <si>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</si>
  <si>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</si>
  <si>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</si>
  <si>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</si>
  <si>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</si>
  <si>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</si>
  <si>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</si>
  <si>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</si>
  <si>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</si>
  <si>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</si>
  <si>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</si>
  <si>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</si>
  <si>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</si>
  <si>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</si>
  <si>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</si>
  <si>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</si>
  <si>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</si>
  <si>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</si>
  <si>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</si>
  <si>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</si>
  <si>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</si>
  <si>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</si>
  <si>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</si>
  <si>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</si>
  <si>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</si>
  <si>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</si>
  <si>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</si>
  <si>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</si>
  <si>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</si>
  <si>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</si>
  <si>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</si>
  <si>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</si>
  <si>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</si>
  <si>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</si>
  <si>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</si>
  <si>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</si>
  <si>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</si>
  <si>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</si>
  <si>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</si>
  <si>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</si>
  <si>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</si>
  <si>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</si>
  <si>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</si>
  <si>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</si>
  <si>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</si>
  <si>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</si>
  <si>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</si>
  <si>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</si>
  <si>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</si>
  <si>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</si>
  <si>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</si>
  <si>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</si>
  <si>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</si>
  <si>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</si>
  <si>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</si>
  <si>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</si>
  <si>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</si>
  <si>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</si>
  <si>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</si>
  <si>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</si>
  <si>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</si>
  <si>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</si>
  <si>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</si>
  <si>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</si>
  <si>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</si>
  <si>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</si>
  <si>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</si>
  <si>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</si>
  <si>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</si>
  <si>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</si>
  <si>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</si>
  <si>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</si>
  <si>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</si>
  <si>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</si>
  <si>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</si>
  <si>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</si>
  <si>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</si>
  <si>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</si>
  <si>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</si>
  <si>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</si>
  <si>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</si>
  <si>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</si>
  <si>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</si>
  <si>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</si>
  <si>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</si>
  <si>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</si>
  <si>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</si>
  <si>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</si>
  <si>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</si>
  <si>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</si>
  <si>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</si>
  <si>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</si>
  <si>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</si>
  <si>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</si>
  <si>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</si>
  <si>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</si>
  <si>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</si>
  <si>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</si>
  <si>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</si>
  <si>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</si>
  <si>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</si>
  <si>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</si>
  <si>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</si>
  <si>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</si>
  <si>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</si>
  <si>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</si>
  <si>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</si>
  <si>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</si>
  <si>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</si>
  <si>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</si>
  <si>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</si>
  <si>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</si>
  <si>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</si>
  <si>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</si>
  <si>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</si>
  <si>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</si>
  <si>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</si>
  <si>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</si>
  <si>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</si>
  <si>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</si>
  <si>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</si>
  <si>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</si>
  <si>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</si>
  <si>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</si>
  <si>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</si>
  <si>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</si>
  <si>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</si>
  <si>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</si>
  <si>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</si>
  <si>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</si>
  <si>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</si>
  <si>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</si>
  <si>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</si>
  <si>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</si>
  <si>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</si>
  <si>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</si>
  <si>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</si>
  <si>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</si>
  <si>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</si>
  <si>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</si>
  <si>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</si>
  <si>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</si>
  <si>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</si>
  <si>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</si>
  <si>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</si>
  <si>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</si>
  <si>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</si>
  <si>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</si>
  <si>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</si>
  <si>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</si>
  <si>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</si>
  <si>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</si>
  <si>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</si>
  <si>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</si>
  <si>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</si>
  <si>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</si>
  <si>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</si>
  <si>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</si>
  <si>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</si>
  <si>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</si>
  <si>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</si>
  <si>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</si>
  <si>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</si>
  <si>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</si>
  <si>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</si>
  <si>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</si>
  <si>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</si>
  <si>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</si>
  <si>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</si>
  <si>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</si>
  <si>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</si>
  <si>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</si>
  <si>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</si>
  <si>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</si>
  <si>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</si>
  <si>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</si>
  <si>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</si>
  <si>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</si>
  <si>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</si>
  <si>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</si>
  <si>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</si>
  <si>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</si>
  <si>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</si>
  <si>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</si>
  <si>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</si>
  <si>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</si>
  <si>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</si>
  <si>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</si>
  <si>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</si>
  <si>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</si>
  <si>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</si>
  <si>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</si>
  <si>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</si>
  <si>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</si>
  <si>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</si>
  <si>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</si>
  <si>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</si>
  <si>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</si>
  <si>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</si>
  <si>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</si>
  <si>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</si>
  <si>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</si>
  <si>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</si>
  <si>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</si>
  <si>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</si>
  <si>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</si>
  <si>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</si>
  <si>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</si>
  <si>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</si>
  <si>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</si>
  <si>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</si>
  <si>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</si>
  <si>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</si>
  <si>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</si>
  <si>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</si>
  <si>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</si>
  <si>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</si>
  <si>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</si>
  <si>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</si>
  <si>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</si>
  <si>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</si>
  <si>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</si>
  <si>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</si>
  <si>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</si>
  <si>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</si>
  <si>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</si>
  <si>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</si>
  <si>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</si>
  <si>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</si>
  <si>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</si>
  <si>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</si>
  <si>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</si>
  <si>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</si>
  <si>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</si>
  <si>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</si>
  <si>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</si>
  <si>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</si>
  <si>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</si>
  <si>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</si>
  <si>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</si>
  <si>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</si>
  <si>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</si>
  <si>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</si>
  <si>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</si>
  <si>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</si>
  <si>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</si>
  <si>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</si>
  <si>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</si>
  <si>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</si>
  <si>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</si>
  <si>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</si>
  <si>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</si>
  <si>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</si>
  <si>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</si>
  <si>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</si>
  <si>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</si>
  <si>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</si>
  <si>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</si>
  <si>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</si>
  <si>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</si>
  <si>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</si>
  <si>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</si>
  <si>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</si>
  <si>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</si>
  <si>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</si>
  <si>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</si>
  <si>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</si>
  <si>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</si>
  <si>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</si>
  <si>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</si>
  <si>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</si>
  <si>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</si>
  <si>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</si>
  <si>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</si>
  <si>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</si>
  <si>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</si>
  <si>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</si>
  <si>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</si>
  <si>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</si>
  <si>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</si>
  <si>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</si>
  <si>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</si>
  <si>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</si>
  <si>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</si>
  <si>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</si>
  <si>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</si>
  <si>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</si>
  <si>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</si>
  <si>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</si>
  <si>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</si>
  <si>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</si>
  <si>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</si>
  <si>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</si>
  <si>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</si>
  <si>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</si>
  <si>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</si>
  <si>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</si>
  <si>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</si>
  <si>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</si>
  <si>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</si>
  <si>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</si>
  <si>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</si>
  <si>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</si>
  <si>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</si>
  <si>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</si>
  <si>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</si>
  <si>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</si>
  <si>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</si>
  <si>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</si>
  <si>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</si>
  <si>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</si>
  <si>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</si>
  <si>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</si>
  <si>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</si>
  <si>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</si>
  <si>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</si>
  <si>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</si>
  <si>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</si>
  <si>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</si>
  <si>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</si>
  <si>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</si>
  <si>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</si>
  <si>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</si>
  <si>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</si>
  <si>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</si>
  <si>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</si>
  <si>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</si>
  <si>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</si>
  <si>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</si>
  <si>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</si>
  <si>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</si>
  <si>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</si>
  <si>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</si>
  <si>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</si>
  <si>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</si>
  <si>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</si>
  <si>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</si>
  <si>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</si>
  <si>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</si>
  <si>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</si>
  <si>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</si>
  <si>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</si>
  <si>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</si>
  <si>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</si>
  <si>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</si>
  <si>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</si>
  <si>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</si>
  <si>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</si>
  <si>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</si>
  <si>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</si>
  <si>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</si>
  <si>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</si>
  <si>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</si>
  <si>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</si>
  <si>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</si>
  <si>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</si>
  <si>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</si>
  <si>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</si>
  <si>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</si>
  <si>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</si>
  <si>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</si>
  <si>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</si>
  <si>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</si>
  <si>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</si>
  <si>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</si>
  <si>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</si>
  <si>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</si>
  <si>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</si>
  <si>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</si>
  <si>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</si>
  <si>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</si>
  <si>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</si>
  <si>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</si>
  <si>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</si>
  <si>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</si>
  <si>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</si>
  <si>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</si>
  <si>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</si>
  <si>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</si>
  <si>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</si>
  <si>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</si>
  <si>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</si>
  <si>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</si>
  <si>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</si>
  <si>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</si>
  <si>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</si>
  <si>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</si>
  <si>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</si>
  <si>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</si>
  <si>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</si>
  <si>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</si>
  <si>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</si>
  <si>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</si>
  <si>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</si>
  <si>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</si>
  <si>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</si>
  <si>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</si>
  <si>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</si>
  <si>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</si>
  <si>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</si>
  <si>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</si>
  <si>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</si>
  <si>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</si>
  <si>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</si>
  <si>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</si>
  <si>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</si>
  <si>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</si>
  <si>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</si>
  <si>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</si>
  <si>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</si>
  <si>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</si>
  <si>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</si>
  <si>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</si>
  <si>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</si>
  <si>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</si>
  <si>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</si>
  <si>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</si>
  <si>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</si>
  <si>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</si>
  <si>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</si>
  <si>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</si>
  <si>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</si>
  <si>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</si>
  <si>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</si>
  <si>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</si>
  <si>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</si>
  <si>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</si>
  <si>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</si>
  <si>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</si>
  <si>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</si>
  <si>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</si>
  <si>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</si>
  <si>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</si>
  <si>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</si>
  <si>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</si>
  <si>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</si>
  <si>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</si>
  <si>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</si>
  <si>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</si>
  <si>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</si>
  <si>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</si>
  <si>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</si>
  <si>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</si>
  <si>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</si>
  <si>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</si>
  <si>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</si>
  <si>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</si>
  <si>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</si>
  <si>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</si>
  <si>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</si>
  <si>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</si>
  <si>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</si>
  <si>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</si>
  <si>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</si>
  <si>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</si>
  <si>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</si>
  <si>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</si>
  <si>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</si>
  <si>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</si>
  <si>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</si>
  <si>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</si>
  <si>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</si>
  <si>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</si>
  <si>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</si>
  <si>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</si>
  <si>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</si>
  <si>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</si>
  <si>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</si>
  <si>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</si>
  <si>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</si>
  <si>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</si>
  <si>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</si>
  <si>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</si>
  <si>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</si>
  <si>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</si>
  <si>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</si>
  <si>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</si>
  <si>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</si>
  <si>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</si>
  <si>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</si>
  <si>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</si>
  <si>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</si>
  <si>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</si>
  <si>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</si>
  <si>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</si>
  <si>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</si>
  <si>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</si>
  <si>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</si>
  <si>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</si>
  <si>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</si>
  <si>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</si>
  <si>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</si>
  <si>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</si>
  <si>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</si>
  <si>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</si>
  <si>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</si>
  <si>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</si>
  <si>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</si>
  <si>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</si>
  <si>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</si>
  <si>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</si>
  <si>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</si>
  <si>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</si>
  <si>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</si>
  <si>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</si>
  <si>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</si>
  <si>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</si>
  <si>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</si>
  <si>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</si>
  <si>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</si>
  <si>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</si>
  <si>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</si>
  <si>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</si>
  <si>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</si>
  <si>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</si>
  <si>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</si>
  <si>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</si>
  <si>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</si>
  <si>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</si>
  <si>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</si>
  <si>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</si>
  <si>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</si>
  <si>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</si>
  <si>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</si>
  <si>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</si>
  <si>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</si>
  <si>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</si>
  <si>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</si>
  <si>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</si>
  <si>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</si>
  <si>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</si>
  <si>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</si>
  <si>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</si>
  <si>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</si>
  <si>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</si>
  <si>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</si>
  <si>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</si>
  <si>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</si>
  <si>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</si>
  <si>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</si>
  <si>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</si>
  <si>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</si>
  <si>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</si>
  <si>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</si>
  <si>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</si>
  <si>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</si>
  <si>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</si>
  <si>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</si>
  <si>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</si>
  <si>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</si>
  <si>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</si>
  <si>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</si>
  <si>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</si>
  <si>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</si>
  <si>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</si>
  <si>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</si>
  <si>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</si>
  <si>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</si>
  <si>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</si>
  <si>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</si>
  <si>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</si>
  <si>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</si>
  <si>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</si>
  <si>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</si>
  <si>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</si>
  <si>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</si>
  <si>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</si>
  <si>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</si>
  <si>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</si>
  <si>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</si>
  <si>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</si>
  <si>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</si>
  <si>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</si>
  <si>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</si>
  <si>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</si>
  <si>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</si>
  <si>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</si>
  <si>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</si>
  <si>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</si>
  <si>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</si>
  <si>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</si>
  <si>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</si>
  <si>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</si>
  <si>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</si>
  <si>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</si>
  <si>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</si>
  <si>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</si>
  <si>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</si>
  <si>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</si>
  <si>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</si>
  <si>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</si>
  <si>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</si>
  <si>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</si>
  <si>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</si>
  <si>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</si>
  <si>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</si>
  <si>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</si>
  <si>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</si>
  <si>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</si>
  <si>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</si>
  <si>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</si>
  <si>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</si>
  <si>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</si>
  <si>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</si>
  <si>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</si>
  <si>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</si>
  <si>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</si>
  <si>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</si>
  <si>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</si>
  <si>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</si>
  <si>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</si>
  <si>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</si>
  <si>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</si>
  <si>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</si>
  <si>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</si>
  <si>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</si>
  <si>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</si>
  <si>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</si>
  <si>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</si>
  <si>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</si>
  <si>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</si>
  <si>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</si>
  <si>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</si>
  <si>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</si>
  <si>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</si>
  <si>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</si>
  <si>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</si>
  <si>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</si>
  <si>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</si>
  <si>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</si>
  <si>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</si>
  <si>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</si>
  <si>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</si>
  <si>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</si>
  <si>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</si>
  <si>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</si>
  <si>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</si>
  <si>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</si>
  <si>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</si>
  <si>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</si>
  <si>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</si>
  <si>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</si>
  <si>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</si>
  <si>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</si>
  <si>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</si>
  <si>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</si>
  <si>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</si>
  <si>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</si>
  <si>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</si>
  <si>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</si>
  <si>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</si>
  <si>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</si>
  <si>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</si>
  <si>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</si>
  <si>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</si>
  <si>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</si>
  <si>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</si>
  <si>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</si>
  <si>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</si>
  <si>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</si>
  <si>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</si>
  <si>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</si>
  <si>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</si>
  <si>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</si>
  <si>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</si>
  <si>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</si>
  <si>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</si>
  <si>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</si>
  <si>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</si>
  <si>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</si>
  <si>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</si>
  <si>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</si>
  <si>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</si>
  <si>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</si>
  <si>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</si>
  <si>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</si>
  <si>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</si>
  <si>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</si>
  <si>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</si>
  <si>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</si>
  <si>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</si>
  <si>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</si>
  <si>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</si>
  <si>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</si>
  <si>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</si>
  <si>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</si>
  <si>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</si>
  <si>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</si>
  <si>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</si>
  <si>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</si>
  <si>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</si>
  <si>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</si>
  <si>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</si>
  <si>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</si>
  <si>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</si>
  <si>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</si>
  <si>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</si>
  <si>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</si>
  <si>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</si>
  <si>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</si>
  <si>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</si>
  <si>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</si>
  <si>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</si>
  <si>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</si>
  <si>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</si>
  <si>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</si>
  <si>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</si>
  <si>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</si>
  <si>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</si>
  <si>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</si>
  <si>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</si>
  <si>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</si>
  <si>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</si>
  <si>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</si>
  <si>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</si>
  <si>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</si>
  <si>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</si>
  <si>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</si>
  <si>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</si>
  <si>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</si>
  <si>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</si>
  <si>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</si>
  <si>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</si>
  <si>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</si>
  <si>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</si>
  <si>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</si>
  <si>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</si>
  <si>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</si>
  <si>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</si>
  <si>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</si>
  <si>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</si>
  <si>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</si>
  <si>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</si>
  <si>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</si>
  <si>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</si>
  <si>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</si>
  <si>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</si>
  <si>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</si>
  <si>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</si>
  <si>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</si>
  <si>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</si>
  <si>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</si>
  <si>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</si>
  <si>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</si>
  <si>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</si>
  <si>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</si>
  <si>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</si>
  <si>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</si>
  <si>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</si>
  <si>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</si>
  <si>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</si>
  <si>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</si>
  <si>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</si>
  <si>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</si>
  <si>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</si>
  <si>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</si>
  <si>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</si>
  <si>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</si>
  <si>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</si>
  <si>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</si>
  <si>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</si>
  <si>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</si>
  <si>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</si>
  <si>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</si>
  <si>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</si>
  <si>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</si>
  <si>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</si>
  <si>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</si>
  <si>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</si>
  <si>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</si>
  <si>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</si>
  <si>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</si>
  <si>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</si>
  <si>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</si>
  <si>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</si>
  <si>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</si>
  <si>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</si>
  <si>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</si>
  <si>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</si>
  <si>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</si>
  <si>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</si>
  <si>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</si>
  <si>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</si>
  <si>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</si>
  <si>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</si>
  <si>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</si>
  <si>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</si>
  <si>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</si>
  <si>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</si>
  <si>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</si>
  <si>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</si>
  <si>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</si>
  <si>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</si>
  <si>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</si>
  <si>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</si>
  <si>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</si>
  <si>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</si>
  <si>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</si>
  <si>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</si>
  <si>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</si>
  <si>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</si>
  <si>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</si>
  <si>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</si>
  <si>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</si>
  <si>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</si>
  <si>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</si>
  <si>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</si>
  <si>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</si>
  <si>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</si>
  <si>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</si>
  <si>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</si>
  <si>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</si>
  <si>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</si>
  <si>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</si>
  <si>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</si>
  <si>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</si>
  <si>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</si>
  <si>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</si>
  <si>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</si>
  <si>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</si>
  <si>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</si>
  <si>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</si>
  <si>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</si>
  <si>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</si>
  <si>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</si>
  <si>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</si>
  <si>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</si>
  <si>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</si>
  <si>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</si>
  <si>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</si>
  <si>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</si>
  <si>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</si>
  <si>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</si>
  <si>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</si>
  <si>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</si>
  <si>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</si>
  <si>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</si>
  <si>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</si>
  <si>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</si>
  <si>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</si>
  <si>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</si>
  <si>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</si>
  <si>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</si>
  <si>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</si>
  <si>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</si>
  <si>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</si>
  <si>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</si>
  <si>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</si>
  <si>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</si>
  <si>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</si>
  <si>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</si>
  <si>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</si>
  <si>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</si>
  <si>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</si>
  <si>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</si>
  <si>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</si>
  <si>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</si>
  <si>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</si>
  <si>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</si>
  <si>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</si>
  <si>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</si>
  <si>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</si>
  <si>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</si>
  <si>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</si>
  <si>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</si>
  <si>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</si>
  <si>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</si>
  <si>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</si>
  <si>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</si>
  <si>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</si>
  <si>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</si>
  <si>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</si>
  <si>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</si>
  <si>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</si>
  <si>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</si>
  <si>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</si>
  <si>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</si>
  <si>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</si>
  <si>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</si>
  <si>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</si>
  <si>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</si>
  <si>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</si>
  <si>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</si>
  <si>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</si>
  <si>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</si>
  <si>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</si>
  <si>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</si>
  <si>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</si>
  <si>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</si>
  <si>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</si>
  <si>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</si>
  <si>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</si>
  <si>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</si>
  <si>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</si>
  <si>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</si>
  <si>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</si>
  <si>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</si>
  <si>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</si>
  <si>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</si>
  <si>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</si>
  <si>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</si>
  <si>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</si>
  <si>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</si>
  <si>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</si>
  <si>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</si>
  <si>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</si>
  <si>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</si>
  <si>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</si>
  <si>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</si>
  <si>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</si>
  <si>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</si>
  <si>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</si>
  <si>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</si>
  <si>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</si>
  <si>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</si>
  <si>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</si>
  <si>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</si>
  <si>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</si>
  <si>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</si>
  <si>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</si>
  <si>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</si>
  <si>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</si>
  <si>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</si>
  <si>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</si>
  <si>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</si>
  <si>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</si>
  <si>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</si>
  <si>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</si>
  <si>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</si>
  <si>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</si>
  <si>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</si>
  <si>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</si>
  <si>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</si>
  <si>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</si>
  <si>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</si>
  <si>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</si>
  <si>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</si>
  <si>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</si>
  <si>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</si>
  <si>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</si>
  <si>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</si>
  <si>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</si>
  <si>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</si>
  <si>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</si>
  <si>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</si>
  <si>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</si>
  <si>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</si>
  <si>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</si>
  <si>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</si>
  <si>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</si>
  <si>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</si>
  <si>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</si>
  <si>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</si>
  <si>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</si>
  <si>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</si>
  <si>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</si>
  <si>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</si>
  <si>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</si>
  <si>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</si>
  <si>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</si>
  <si>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</si>
  <si>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</si>
  <si>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</si>
  <si>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</si>
  <si>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</si>
  <si>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</si>
  <si>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</si>
  <si>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</si>
  <si>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</si>
  <si>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</si>
  <si>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</si>
  <si>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</si>
  <si>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</si>
  <si>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</si>
  <si>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</si>
  <si>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</si>
  <si>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</si>
  <si>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</si>
  <si>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</si>
  <si>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</si>
  <si>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</si>
  <si>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</si>
  <si>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</si>
  <si>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</si>
  <si>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</si>
  <si>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</si>
  <si>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</si>
  <si>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</si>
  <si>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</si>
  <si>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</si>
  <si>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</si>
  <si>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</si>
  <si>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</si>
  <si>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</si>
  <si>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</si>
  <si>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</si>
  <si>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</si>
  <si>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</si>
  <si>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</si>
  <si>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</si>
  <si>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</si>
  <si>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</si>
  <si>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</si>
  <si>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</si>
  <si>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</si>
  <si>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</si>
  <si>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</si>
  <si>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</si>
  <si>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</si>
  <si>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</si>
  <si>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</si>
  <si>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</si>
  <si>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</si>
  <si>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</si>
  <si>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</si>
  <si>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</si>
  <si>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</si>
  <si>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</si>
  <si>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</si>
  <si>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</si>
  <si>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</si>
  <si>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</si>
  <si>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</si>
  <si>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</si>
  <si>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</si>
  <si>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</si>
  <si>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</si>
  <si>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</si>
  <si>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</si>
  <si>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</si>
  <si>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</si>
  <si>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</si>
  <si>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</si>
  <si>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</si>
  <si>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</si>
  <si>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</si>
  <si>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</si>
  <si>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</si>
  <si>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</si>
  <si>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</si>
  <si>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</si>
  <si>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</si>
  <si>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</si>
  <si>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</si>
  <si>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</si>
  <si>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</si>
  <si>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</si>
  <si>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</si>
  <si>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</si>
  <si>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</si>
  <si>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</si>
  <si>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</si>
  <si>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</si>
  <si>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</si>
  <si>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</si>
  <si>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</si>
  <si>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</si>
  <si>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</si>
  <si>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</si>
  <si>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</si>
  <si>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</si>
  <si>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</si>
  <si>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</si>
  <si>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</si>
  <si>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</si>
  <si>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</si>
  <si>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</si>
  <si>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</si>
  <si>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</si>
  <si>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</si>
  <si>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</si>
  <si>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</si>
  <si>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</si>
  <si>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</si>
  <si>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</si>
  <si>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</si>
  <si>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</si>
  <si>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</si>
  <si>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</si>
  <si>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</si>
  <si>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</si>
  <si>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</si>
  <si>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</si>
  <si>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</si>
  <si>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</si>
  <si>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</si>
  <si>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</si>
  <si>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</si>
  <si>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</si>
  <si>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</si>
  <si>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</si>
  <si>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</si>
  <si>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</si>
  <si>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</si>
  <si>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</si>
  <si>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</si>
  <si>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</si>
  <si>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</si>
  <si>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</si>
  <si>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</si>
  <si>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</si>
  <si>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</si>
  <si>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</si>
  <si>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</si>
  <si>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</si>
  <si>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</si>
  <si>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</si>
  <si>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</si>
  <si>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</si>
  <si>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</si>
  <si>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</si>
  <si>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</si>
  <si>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</si>
  <si>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</si>
  <si>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</si>
  <si>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</si>
  <si>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</si>
  <si>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</si>
  <si>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</si>
  <si>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</si>
  <si>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</si>
  <si>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</si>
  <si>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</si>
  <si>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</si>
  <si>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</si>
  <si>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</si>
  <si>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</si>
  <si>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</si>
  <si>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</si>
  <si>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</si>
  <si>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</si>
  <si>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</si>
  <si>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</si>
  <si>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</si>
  <si>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</si>
  <si>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</si>
  <si>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</si>
  <si>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</si>
  <si>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</si>
  <si>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</si>
  <si>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</si>
  <si>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</si>
  <si>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</si>
  <si>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</si>
  <si>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</si>
  <si>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</si>
  <si>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</si>
  <si>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</si>
  <si>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</si>
  <si>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</si>
  <si>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</si>
  <si>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</si>
  <si>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</si>
  <si>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</si>
  <si>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</si>
  <si>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</si>
  <si>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</si>
  <si>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</si>
  <si>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</si>
  <si>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</si>
  <si>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</si>
  <si>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</si>
  <si>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</si>
  <si>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</si>
  <si>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</si>
  <si>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</si>
  <si>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</si>
  <si>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</si>
  <si>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</si>
  <si>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</si>
  <si>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</si>
  <si>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</si>
  <si>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</si>
  <si>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</si>
  <si>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</si>
  <si>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</si>
  <si>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</si>
  <si>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</si>
  <si>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</si>
  <si>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</si>
  <si>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</si>
  <si>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</si>
  <si>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</si>
  <si>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</si>
  <si>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</si>
  <si>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</si>
  <si>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</si>
  <si>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</si>
  <si>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</si>
  <si>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</si>
  <si>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</si>
  <si>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</si>
  <si>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</si>
  <si>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</si>
  <si>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</si>
  <si>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</si>
  <si>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</si>
  <si>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</si>
  <si>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</si>
  <si>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</si>
  <si>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</si>
  <si>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</si>
  <si>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</si>
  <si>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</si>
  <si>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</si>
  <si>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</si>
  <si>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</si>
  <si>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</si>
  <si>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</si>
  <si>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</si>
  <si>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</si>
  <si>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</si>
  <si>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</si>
  <si>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</si>
  <si>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</si>
  <si>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</si>
  <si>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</si>
  <si>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</si>
  <si>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</si>
  <si>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</si>
  <si>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</si>
  <si>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</si>
  <si>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</si>
  <si>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</si>
  <si>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</si>
  <si>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</si>
  <si>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</si>
  <si>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</si>
  <si>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</si>
  <si>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</si>
  <si>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</si>
  <si>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</si>
  <si>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</si>
  <si>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</si>
  <si>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</si>
  <si>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</si>
  <si>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</si>
  <si>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</si>
  <si>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</si>
  <si>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</si>
  <si>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</si>
  <si>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</si>
  <si>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</si>
  <si>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</si>
  <si>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</si>
  <si>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</si>
  <si>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</si>
  <si>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</si>
  <si>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</si>
  <si>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</si>
  <si>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</si>
  <si>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</si>
  <si>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</si>
  <si>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</si>
  <si>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</si>
  <si>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</si>
  <si>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</si>
  <si>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</si>
  <si>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</si>
  <si>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</si>
  <si>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</si>
  <si>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</si>
  <si>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</si>
  <si>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</si>
  <si>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</si>
  <si>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</si>
  <si>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</si>
  <si>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</si>
  <si>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</si>
  <si>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</si>
  <si>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</si>
  <si>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</si>
  <si>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</si>
  <si>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</si>
  <si>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</si>
  <si>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</si>
  <si>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</si>
  <si>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</si>
  <si>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</si>
  <si>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</si>
  <si>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</si>
  <si>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</si>
  <si>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</si>
  <si>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</si>
  <si>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</si>
  <si>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</si>
  <si>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</si>
  <si>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</si>
  <si>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</si>
  <si>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</si>
  <si>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</si>
  <si>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</si>
  <si>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</si>
  <si>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</si>
  <si>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</si>
  <si>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</si>
  <si>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</si>
  <si>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</si>
  <si>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</si>
  <si>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</si>
  <si>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</si>
  <si>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</si>
  <si>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</si>
  <si>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</si>
  <si>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</si>
  <si>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</si>
  <si>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</si>
  <si>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</si>
  <si>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</si>
  <si>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</si>
  <si>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</si>
  <si>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</si>
  <si>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</si>
  <si>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</si>
  <si>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</si>
  <si>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</si>
  <si>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</si>
  <si>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</si>
  <si>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</si>
  <si>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</si>
  <si>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</si>
  <si>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</si>
  <si>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</si>
  <si>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</si>
  <si>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</si>
  <si>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</si>
  <si>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</si>
  <si>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</si>
  <si>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</si>
  <si>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</si>
  <si>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</si>
  <si>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</si>
  <si>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</si>
  <si>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</si>
  <si>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</si>
  <si>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</si>
  <si>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</si>
  <si>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</si>
  <si>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</si>
  <si>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</si>
  <si>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</si>
  <si>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</si>
  <si>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</si>
  <si>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</si>
  <si>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</si>
  <si>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</si>
  <si>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</si>
  <si>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</si>
  <si>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</si>
  <si>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</si>
  <si>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</si>
  <si>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</si>
  <si>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</si>
  <si>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</si>
  <si>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</si>
  <si>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</si>
  <si>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</si>
  <si>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</si>
  <si>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</si>
  <si>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</si>
  <si>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</si>
  <si>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</si>
  <si>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</si>
  <si>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</si>
  <si>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</si>
  <si>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</si>
  <si>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</si>
  <si>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</si>
  <si>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</si>
  <si>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</si>
  <si>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</si>
  <si>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</si>
  <si>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</si>
  <si>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</si>
  <si>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</si>
  <si>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</si>
  <si>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</si>
  <si>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</si>
  <si>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</si>
  <si>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</si>
  <si>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</si>
  <si>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</si>
  <si>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</si>
  <si>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</si>
  <si>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</si>
  <si>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</si>
  <si>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</si>
  <si>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</si>
  <si>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</si>
  <si>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</si>
  <si>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</si>
  <si>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</si>
  <si>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</si>
  <si>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</si>
  <si>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</si>
  <si>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</si>
  <si>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</si>
  <si>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</si>
  <si>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</si>
  <si>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</si>
  <si>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</si>
  <si>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</si>
  <si>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</si>
  <si>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</si>
  <si>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</si>
  <si>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</si>
  <si>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</si>
  <si>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</si>
  <si>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</si>
  <si>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</si>
  <si>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</si>
  <si>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</si>
  <si>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</si>
  <si>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</si>
  <si>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</si>
  <si>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</si>
  <si>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</si>
  <si>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</si>
  <si>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</si>
  <si>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</si>
  <si>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</si>
  <si>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</si>
  <si>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</si>
  <si>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</si>
  <si>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</si>
  <si>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</si>
  <si>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</si>
  <si>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</si>
  <si>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</si>
  <si>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</si>
  <si>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</si>
  <si>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</si>
  <si>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</si>
  <si>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</si>
  <si>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</si>
  <si>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</si>
  <si>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</si>
  <si>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</si>
  <si>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</si>
  <si>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</si>
  <si>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</si>
  <si>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</si>
  <si>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</si>
  <si>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</si>
  <si>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</si>
  <si>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</si>
  <si>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</si>
  <si>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</si>
  <si>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</si>
  <si>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</si>
  <si>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</si>
  <si>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</si>
  <si>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</si>
  <si>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</si>
  <si>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</si>
  <si>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</si>
  <si>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</si>
  <si>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</si>
  <si>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</si>
  <si>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</si>
  <si>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</si>
  <si>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</si>
  <si>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</si>
  <si>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</si>
  <si>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</si>
  <si>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</si>
  <si>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</si>
  <si>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</si>
  <si>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</si>
  <si>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</si>
  <si>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</si>
  <si>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</si>
  <si>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</si>
  <si>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</si>
  <si>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</si>
  <si>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</si>
  <si>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</si>
  <si>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</si>
  <si>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</si>
  <si>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</si>
  <si>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</si>
  <si>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</si>
  <si>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</si>
  <si>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</si>
  <si>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</si>
  <si>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</si>
  <si>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</si>
  <si>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</si>
  <si>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</si>
  <si>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</si>
  <si>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</si>
  <si>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</si>
  <si>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</si>
  <si>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</si>
  <si>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</si>
  <si>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</si>
  <si>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</si>
  <si>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</si>
  <si>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</si>
  <si>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</si>
  <si>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</si>
  <si>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</si>
  <si>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</si>
  <si>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</si>
  <si>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</si>
  <si>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</si>
  <si>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</si>
  <si>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</si>
  <si>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</si>
  <si>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</si>
  <si>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</si>
  <si>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</si>
  <si>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</si>
  <si>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</si>
  <si>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</si>
  <si>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</si>
  <si>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</si>
  <si>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</si>
  <si>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</si>
  <si>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</si>
  <si>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</si>
  <si>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</si>
  <si>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</si>
  <si>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</si>
  <si>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</si>
  <si>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</si>
  <si>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</si>
  <si>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</si>
  <si>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</si>
  <si>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</si>
  <si>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</si>
  <si>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</si>
  <si>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</si>
  <si>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</si>
  <si>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</si>
  <si>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</si>
  <si>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</si>
  <si>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</si>
  <si>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</si>
  <si>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</si>
  <si>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</si>
  <si>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</si>
  <si>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</si>
  <si>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</si>
  <si>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</si>
  <si>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</si>
  <si>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</si>
  <si>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</si>
  <si>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</si>
  <si>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</si>
  <si>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</si>
  <si>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</si>
  <si>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</si>
  <si>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</si>
  <si>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</si>
  <si>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</si>
  <si>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</si>
  <si>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</si>
  <si>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</si>
  <si>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</si>
  <si>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</si>
  <si>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</si>
  <si>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</si>
  <si>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</si>
  <si>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</si>
  <si>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</si>
  <si>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</si>
  <si>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</si>
  <si>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</si>
  <si>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</si>
  <si>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</si>
  <si>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</si>
  <si>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</si>
  <si>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</si>
  <si>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</si>
  <si>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</si>
  <si>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</si>
  <si>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</si>
  <si>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</si>
  <si>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</si>
  <si>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</si>
  <si>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</si>
  <si>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</si>
  <si>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</si>
  <si>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</si>
  <si>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</si>
  <si>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</si>
  <si>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</si>
  <si>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</si>
  <si>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</si>
  <si>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</si>
  <si>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</si>
  <si>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</si>
  <si>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</si>
  <si>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</si>
  <si>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</si>
  <si>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</si>
  <si>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</si>
  <si>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</si>
  <si>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</si>
  <si>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</si>
  <si>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</si>
  <si>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</si>
  <si>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</si>
  <si>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</si>
  <si>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</si>
  <si>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</si>
  <si>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</si>
  <si>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</si>
  <si>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</si>
  <si>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</si>
  <si>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</si>
  <si>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</si>
  <si>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</si>
  <si>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</si>
  <si>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</si>
  <si>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</si>
  <si>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</si>
  <si>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</si>
  <si>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</si>
  <si>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</si>
  <si>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</si>
  <si>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</si>
  <si>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</si>
  <si>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</si>
  <si>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</si>
  <si>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</si>
  <si>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</si>
  <si>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</si>
  <si>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</si>
  <si>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</si>
  <si>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</si>
  <si>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</si>
  <si>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</si>
  <si>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</si>
  <si>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</si>
  <si>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</si>
  <si>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</si>
  <si>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</si>
  <si>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</si>
  <si>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</si>
  <si>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</si>
  <si>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</si>
  <si>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</si>
  <si>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</si>
  <si>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</si>
  <si>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</si>
  <si>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</si>
  <si>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</si>
  <si>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</si>
  <si>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</si>
  <si>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</si>
  <si>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</si>
  <si>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</si>
  <si>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</si>
  <si>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</si>
  <si>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</si>
  <si>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</si>
  <si>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</si>
  <si>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</si>
  <si>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</si>
  <si>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</si>
  <si>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</si>
  <si>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</si>
  <si>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</si>
  <si>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</si>
  <si>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</si>
  <si>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</si>
  <si>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</si>
  <si>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</si>
  <si>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</si>
  <si>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</si>
  <si>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</si>
  <si>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</si>
  <si>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</si>
  <si>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</si>
  <si>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</si>
  <si>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</si>
  <si>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</si>
  <si>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</si>
  <si>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</si>
  <si>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</si>
  <si>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</si>
  <si>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</si>
  <si>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</si>
  <si>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</si>
  <si>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</si>
  <si>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</si>
  <si>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</si>
  <si>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</si>
  <si>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</si>
  <si>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</si>
  <si>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</si>
  <si>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</si>
  <si>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</si>
  <si>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</si>
  <si>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</si>
  <si>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</si>
  <si>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</si>
  <si>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</si>
  <si>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</si>
  <si>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</si>
  <si>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</si>
  <si>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</si>
  <si>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</si>
  <si>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</si>
  <si>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</si>
  <si>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</si>
  <si>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</si>
  <si>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</si>
  <si>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</si>
  <si>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</si>
  <si>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</si>
  <si>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</si>
  <si>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</si>
  <si>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</si>
  <si>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</si>
  <si>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</si>
  <si>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</si>
  <si>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</si>
  <si>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</si>
  <si>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</si>
  <si>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</si>
  <si>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</si>
  <si>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</si>
  <si>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</si>
  <si>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</si>
  <si>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</si>
  <si>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</si>
  <si>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</si>
  <si>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</si>
  <si>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</si>
  <si>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</si>
  <si>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</si>
  <si>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</si>
  <si>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</si>
  <si>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</si>
  <si>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</si>
  <si>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</si>
  <si>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</si>
  <si>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</si>
  <si>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</si>
  <si>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</si>
  <si>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</si>
  <si>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</si>
  <si>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</si>
  <si>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</si>
  <si>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</si>
  <si>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</si>
  <si>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</si>
  <si>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</si>
  <si>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</si>
  <si>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</si>
  <si>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</si>
  <si>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</si>
  <si>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</si>
  <si>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</si>
  <si>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</si>
  <si>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</si>
  <si>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</si>
  <si>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</si>
  <si>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</si>
  <si>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</si>
  <si>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</si>
  <si>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</si>
  <si>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</si>
  <si>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</si>
  <si>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</si>
  <si>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</si>
  <si>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</si>
  <si>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</si>
  <si>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</si>
  <si>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</si>
  <si>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</si>
  <si>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</si>
  <si>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</si>
  <si>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</si>
  <si>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</si>
  <si>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</si>
  <si>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</si>
  <si>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</si>
  <si>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</si>
  <si>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</si>
  <si>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</si>
  <si>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</si>
  <si>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</si>
  <si>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</si>
  <si>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</si>
  <si>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</si>
  <si>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</si>
  <si>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</si>
  <si>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</si>
  <si>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</si>
  <si>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</si>
  <si>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</si>
  <si>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</si>
  <si>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</si>
  <si>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</si>
  <si>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</si>
  <si>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</si>
  <si>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</si>
  <si>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</si>
  <si>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</si>
  <si>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</si>
  <si>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</si>
  <si>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</si>
  <si>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</si>
  <si>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</si>
  <si>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</si>
  <si>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</si>
  <si>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</si>
  <si>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</si>
  <si>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</si>
  <si>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</si>
  <si>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</si>
  <si>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</si>
  <si>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</si>
  <si>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</si>
  <si>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</si>
  <si>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</si>
  <si>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</si>
  <si>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</si>
  <si>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</si>
  <si>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</si>
  <si>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</si>
  <si>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</si>
  <si>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</si>
  <si>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</si>
  <si>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</si>
  <si>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</si>
  <si>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</si>
  <si>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</si>
  <si>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</si>
  <si>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</si>
  <si>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</si>
  <si>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</si>
  <si>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</si>
  <si>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</si>
  <si>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</si>
  <si>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</si>
  <si>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</si>
  <si>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</si>
  <si>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</si>
  <si>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</si>
  <si>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</si>
  <si>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</si>
  <si>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</si>
  <si>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</si>
  <si>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</si>
  <si>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</si>
  <si>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</si>
  <si>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</si>
  <si>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</si>
  <si>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</si>
  <si>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</si>
  <si>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</si>
  <si>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</si>
  <si>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</si>
  <si>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</si>
  <si>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</si>
  <si>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</si>
  <si>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</si>
  <si>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</si>
  <si>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</si>
  <si>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</si>
  <si>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</si>
  <si>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</si>
  <si>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</si>
  <si>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</si>
  <si>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</si>
  <si>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</si>
  <si>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</si>
  <si>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</si>
  <si>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</si>
  <si>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</si>
  <si>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</si>
  <si>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</si>
  <si>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</si>
  <si>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</si>
  <si>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</si>
  <si>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</si>
  <si>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</si>
  <si>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</si>
  <si>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</si>
  <si>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</si>
  <si>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</si>
  <si>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</si>
  <si>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</si>
  <si>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</si>
  <si>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</si>
  <si>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</si>
  <si>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</si>
  <si>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</si>
  <si>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</si>
  <si>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</si>
  <si>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</si>
  <si>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</si>
  <si>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</si>
  <si>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</si>
  <si>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</si>
  <si>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</si>
  <si>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</si>
  <si>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</si>
  <si>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</si>
  <si>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</si>
  <si>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</si>
  <si>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</si>
  <si>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</si>
  <si>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</si>
  <si>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</si>
  <si>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</si>
  <si>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</si>
  <si>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</si>
  <si>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</si>
  <si>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</si>
  <si>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</si>
  <si>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</si>
  <si>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</si>
  <si>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</si>
  <si>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</si>
  <si>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</si>
  <si>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</si>
  <si>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</si>
  <si>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</si>
  <si>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</si>
  <si>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</si>
  <si>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</si>
  <si>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</si>
  <si>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</si>
  <si>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</si>
  <si>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</si>
  <si>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</si>
  <si>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</si>
  <si>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</si>
  <si>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</si>
  <si>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</si>
  <si>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</si>
  <si>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</si>
  <si>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</si>
  <si>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</si>
  <si>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</si>
  <si>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</si>
  <si>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</si>
  <si>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</si>
  <si>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</si>
  <si>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</si>
  <si>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</si>
  <si>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</si>
  <si>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</si>
  <si>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</si>
  <si>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</si>
  <si>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</si>
  <si>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</si>
  <si>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</si>
  <si>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</si>
  <si>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</si>
  <si>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</si>
  <si>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</si>
  <si>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</si>
  <si>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</si>
  <si>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</si>
  <si>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</si>
  <si>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</si>
  <si>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</si>
  <si>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</si>
  <si>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</si>
  <si>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</si>
  <si>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</si>
  <si>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</si>
  <si>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</si>
  <si>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</si>
  <si>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</si>
  <si>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</si>
  <si>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</si>
  <si>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</si>
  <si>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</si>
  <si>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</si>
  <si>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</si>
  <si>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</si>
  <si>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</si>
  <si>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</si>
  <si>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</si>
  <si>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</si>
  <si>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</si>
  <si>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</si>
  <si>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</si>
  <si>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</si>
  <si>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</si>
  <si>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</si>
  <si>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</si>
  <si>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</si>
  <si>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</si>
  <si>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</si>
  <si>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</si>
  <si>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</si>
  <si>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</si>
  <si>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</si>
  <si>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</si>
  <si>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</si>
  <si>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</si>
  <si>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</si>
  <si>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</si>
  <si>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</si>
  <si>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</si>
  <si>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</si>
  <si>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</si>
  <si>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</si>
  <si>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</si>
  <si>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</si>
  <si>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</si>
  <si>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</si>
  <si>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</si>
  <si>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</si>
  <si>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</si>
  <si>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</si>
  <si>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</si>
  <si>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</si>
  <si>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</si>
  <si>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</si>
  <si>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</si>
  <si>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</si>
  <si>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</si>
  <si>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</si>
  <si>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</si>
  <si>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</si>
  <si>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</si>
  <si>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</si>
  <si>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</si>
  <si>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</si>
  <si>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</si>
  <si>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</si>
  <si>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</si>
  <si>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</si>
  <si>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</si>
  <si>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</si>
  <si>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</si>
  <si>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</si>
  <si>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</si>
  <si>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</si>
  <si>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</si>
  <si>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</si>
  <si>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</si>
  <si>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</si>
  <si>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</si>
  <si>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</si>
  <si>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</si>
  <si>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</si>
  <si>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</si>
  <si>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</si>
  <si>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</si>
  <si>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</si>
  <si>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</si>
  <si>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</si>
  <si>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</si>
  <si>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</si>
  <si>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</si>
  <si>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</si>
  <si>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</si>
  <si>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</si>
  <si>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</si>
  <si>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</si>
  <si>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</si>
  <si>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</si>
  <si>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</si>
  <si>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</si>
  <si>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</si>
  <si>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</si>
  <si>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</si>
  <si>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</si>
  <si>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</si>
  <si>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</si>
  <si>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</si>
  <si>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</si>
  <si>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</si>
  <si>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</si>
  <si>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</si>
  <si>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</si>
  <si>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</si>
  <si>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</si>
  <si>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</si>
  <si>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</si>
  <si>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</si>
  <si>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</si>
  <si>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</si>
  <si>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</si>
  <si>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</si>
  <si>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</si>
  <si>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</si>
  <si>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</si>
  <si>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</si>
  <si>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</si>
  <si>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</si>
  <si>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</si>
  <si>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</si>
  <si>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</si>
  <si>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</si>
  <si>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</si>
  <si>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</si>
  <si>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</si>
  <si>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</si>
  <si>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</si>
  <si>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</si>
  <si>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</si>
  <si>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</si>
  <si>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</si>
  <si>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</si>
  <si>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</si>
  <si>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</si>
  <si>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</si>
  <si>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</si>
  <si>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</si>
  <si>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</si>
  <si>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</si>
  <si>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</si>
  <si>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</si>
  <si>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</si>
  <si>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</si>
  <si>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</si>
  <si>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</si>
  <si>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</si>
  <si>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</si>
  <si>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</si>
  <si>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</si>
  <si>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</si>
  <si>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</si>
  <si>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</si>
  <si>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</si>
  <si>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</si>
  <si>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</si>
  <si>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</si>
  <si>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</si>
  <si>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</si>
  <si>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</si>
  <si>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</si>
  <si>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</si>
  <si>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</si>
  <si>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</si>
  <si>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</si>
  <si>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</si>
  <si>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</si>
  <si>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</si>
  <si>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</si>
  <si>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</si>
  <si>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</si>
  <si>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</si>
  <si>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</si>
  <si>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</si>
  <si>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</si>
  <si>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</si>
  <si>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</si>
  <si>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</si>
  <si>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</si>
  <si>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</si>
  <si>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</si>
  <si>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</si>
  <si>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</si>
  <si>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</si>
  <si>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</si>
  <si>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</si>
  <si>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</si>
  <si>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</si>
  <si>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</si>
  <si>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</si>
  <si>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</si>
  <si>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</si>
  <si>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</si>
  <si>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</si>
  <si>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</si>
  <si>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</si>
  <si>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</si>
  <si>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</si>
  <si>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</si>
  <si>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</si>
  <si>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</si>
  <si>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</si>
  <si>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</si>
  <si>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</si>
  <si>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</si>
  <si>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</si>
  <si>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</si>
  <si>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</si>
  <si>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</si>
  <si>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</si>
  <si>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</si>
  <si>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</si>
  <si>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</si>
  <si>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</si>
  <si>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</si>
  <si>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</si>
  <si>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</si>
  <si>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</si>
  <si>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</si>
  <si>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</si>
  <si>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</si>
  <si>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</si>
  <si>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</si>
  <si>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</si>
  <si>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</si>
  <si>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</si>
  <si>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</si>
  <si>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</si>
  <si>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</si>
  <si>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</si>
  <si>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</si>
  <si>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</si>
  <si>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</si>
  <si>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</si>
  <si>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</si>
  <si>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</si>
  <si>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</si>
  <si>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</si>
  <si>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</si>
  <si>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</si>
  <si>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</si>
  <si>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</si>
  <si>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</si>
  <si>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</si>
  <si>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</si>
  <si>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</si>
  <si>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</si>
  <si>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</si>
  <si>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</si>
  <si>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</si>
  <si>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</si>
  <si>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</si>
  <si>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</si>
  <si>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</si>
  <si>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</si>
  <si>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</si>
  <si>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</si>
  <si>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</si>
  <si>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</si>
  <si>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</si>
  <si>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</si>
  <si>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</si>
  <si>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</si>
  <si>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</si>
  <si>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</si>
  <si>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</si>
  <si>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</si>
  <si>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</si>
  <si>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</si>
  <si>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</si>
  <si>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</si>
  <si>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</si>
  <si>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</si>
  <si>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</si>
  <si>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</si>
  <si>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</si>
  <si>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</si>
  <si>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</si>
  <si>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</si>
  <si>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</si>
  <si>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</si>
  <si>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</si>
  <si>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</si>
  <si>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</si>
  <si>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</si>
  <si>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</si>
  <si>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</si>
  <si>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</si>
  <si>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</si>
  <si>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</si>
  <si>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</si>
  <si>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</si>
  <si>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</si>
  <si>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</si>
  <si>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</si>
  <si>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</si>
  <si>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</si>
  <si>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</si>
  <si>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</si>
  <si>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</si>
  <si>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</si>
  <si>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</si>
  <si>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</si>
  <si>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</si>
  <si>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</si>
  <si>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</si>
  <si>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</si>
  <si>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</si>
  <si>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</si>
  <si>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</si>
  <si>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</si>
  <si>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</si>
  <si>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</si>
  <si>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</si>
  <si>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</si>
  <si>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</si>
  <si>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</si>
  <si>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</si>
  <si>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</si>
  <si>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</si>
  <si>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</si>
  <si>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</si>
  <si>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</si>
  <si>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</si>
  <si>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</si>
  <si>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</si>
  <si>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</si>
  <si>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</si>
  <si>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</si>
  <si>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</si>
  <si>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</si>
  <si>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</si>
  <si>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</si>
  <si>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</si>
  <si>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</si>
  <si>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</si>
  <si>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</si>
  <si>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</si>
  <si>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</si>
  <si>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</si>
  <si>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</si>
  <si>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</si>
  <si>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</si>
  <si>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</si>
  <si>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</si>
  <si>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</si>
  <si>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</si>
  <si>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</si>
  <si>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</si>
  <si>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</si>
  <si>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</si>
  <si>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</si>
  <si>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</si>
  <si>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</si>
  <si>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</si>
  <si>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</si>
  <si>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</si>
  <si>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</si>
  <si>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</si>
  <si>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</si>
  <si>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</si>
  <si>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</si>
  <si>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</si>
  <si>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</si>
  <si>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</si>
  <si>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</si>
  <si>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</si>
  <si>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</si>
  <si>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</si>
  <si>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</si>
  <si>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</si>
  <si>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</si>
  <si>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</si>
  <si>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</si>
  <si>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</si>
  <si>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</si>
  <si>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</si>
  <si>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</si>
  <si>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</si>
  <si>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</si>
  <si>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</si>
  <si>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</si>
  <si>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</si>
  <si>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</si>
  <si>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</si>
  <si>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</si>
  <si>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</si>
  <si>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</si>
  <si>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</si>
  <si>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</si>
  <si>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</si>
  <si>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</si>
  <si>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</si>
  <si>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</si>
  <si>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</si>
  <si>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</si>
  <si>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</si>
  <si>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</si>
  <si>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</si>
  <si>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</si>
  <si>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</si>
  <si>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</si>
  <si>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</si>
  <si>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</si>
  <si>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</si>
  <si>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</si>
  <si>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</si>
  <si>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</si>
  <si>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</si>
  <si>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</si>
  <si>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</si>
  <si>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</si>
  <si>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</si>
  <si>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</si>
  <si>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</si>
  <si>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</si>
  <si>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</si>
  <si>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</si>
  <si>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</si>
  <si>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</si>
  <si>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</si>
  <si>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</si>
  <si>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</si>
  <si>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</si>
  <si>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</si>
  <si>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</si>
  <si>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</si>
  <si>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</si>
  <si>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</si>
  <si>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</si>
  <si>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</si>
  <si>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</si>
  <si>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</si>
  <si>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</si>
  <si>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</si>
  <si>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</si>
  <si>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</si>
  <si>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</si>
  <si>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</si>
  <si>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</si>
  <si>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</si>
  <si>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</si>
  <si>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</si>
  <si>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</si>
  <si>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</si>
  <si>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</si>
  <si>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</si>
  <si>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</si>
  <si>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</si>
  <si>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</si>
  <si>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</si>
  <si>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</si>
  <si>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</si>
  <si>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</si>
  <si>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</si>
  <si>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</si>
  <si>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</si>
  <si>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</si>
  <si>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</si>
  <si>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</si>
  <si>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</si>
  <si>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</si>
  <si>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</si>
  <si>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</si>
  <si>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</si>
  <si>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</si>
  <si>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</si>
  <si>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</si>
  <si>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</si>
  <si>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</si>
  <si>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</si>
  <si>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</si>
  <si>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</si>
  <si>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</si>
  <si>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</si>
  <si>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</si>
  <si>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</si>
  <si>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</si>
  <si>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</si>
  <si>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</si>
  <si>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</si>
  <si>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</si>
  <si>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</si>
  <si>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</si>
  <si>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</si>
  <si>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</si>
  <si>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</si>
  <si>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</si>
  <si>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</si>
  <si>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</si>
  <si>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</si>
  <si>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</si>
  <si>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</si>
  <si>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</si>
  <si>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</si>
  <si>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</si>
  <si>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</si>
  <si>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</si>
  <si>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</si>
  <si>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</si>
  <si>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</si>
  <si>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</si>
  <si>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</si>
  <si>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</si>
  <si>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</si>
  <si>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</si>
  <si>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</si>
  <si>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</si>
  <si>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</si>
  <si>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</si>
  <si>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</si>
  <si>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</si>
  <si>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</si>
  <si>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</si>
  <si>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</si>
  <si>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</si>
  <si>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</si>
  <si>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</si>
  <si>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</si>
  <si>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</si>
  <si>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</si>
  <si>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</si>
  <si>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</si>
  <si>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</si>
  <si>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</si>
  <si>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</si>
  <si>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</si>
  <si>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</si>
  <si>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</si>
  <si>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</si>
  <si>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</si>
  <si>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</si>
  <si>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</si>
  <si>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</si>
  <si>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</si>
  <si>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</si>
  <si>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</si>
  <si>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</si>
  <si>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</si>
  <si>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</si>
  <si>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</si>
  <si>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</si>
  <si>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</si>
  <si>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</si>
  <si>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</si>
  <si>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</si>
  <si>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</si>
  <si>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</si>
  <si>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</si>
  <si>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</si>
  <si>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</si>
  <si>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</si>
  <si>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</si>
  <si>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</si>
  <si>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</si>
  <si>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</si>
  <si>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</si>
  <si>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</si>
  <si>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</si>
  <si>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</si>
  <si>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</si>
  <si>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</si>
  <si>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</si>
  <si>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</si>
  <si>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</si>
  <si>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</si>
  <si>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</si>
  <si>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</si>
  <si>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</si>
  <si>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</si>
  <si>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</si>
  <si>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</si>
  <si>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</si>
  <si>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</si>
  <si>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</si>
  <si>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</si>
  <si>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</si>
  <si>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</si>
  <si>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</si>
  <si>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</si>
  <si>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</si>
  <si>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</si>
  <si>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</si>
  <si>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</si>
  <si>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</si>
  <si>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</si>
  <si>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</si>
  <si>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</si>
  <si>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</si>
  <si>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</si>
  <si>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</si>
  <si>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</si>
  <si>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</si>
  <si>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</si>
  <si>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</si>
  <si>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</si>
  <si>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</si>
  <si>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</si>
  <si>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</si>
  <si>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</si>
  <si>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</si>
  <si>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</si>
  <si>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</si>
  <si>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</si>
  <si>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</si>
  <si>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</si>
  <si>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</si>
  <si>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</si>
  <si>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</si>
  <si>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</si>
  <si>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</si>
  <si>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</si>
  <si>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</si>
  <si>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</si>
  <si>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</si>
  <si>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</si>
  <si>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</si>
  <si>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</si>
  <si>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</si>
  <si>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</si>
  <si>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</si>
  <si>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</si>
  <si>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</si>
  <si>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</si>
  <si>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</si>
  <si>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</si>
  <si>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</si>
  <si>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</si>
  <si>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</si>
  <si>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</si>
  <si>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</si>
  <si>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</si>
  <si>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</si>
  <si>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</si>
  <si>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</si>
  <si>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</si>
  <si>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</si>
  <si>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</si>
  <si>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</si>
  <si>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</si>
  <si>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</si>
  <si>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</si>
  <si>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</si>
  <si>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</si>
  <si>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</si>
  <si>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</si>
  <si>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</si>
  <si>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</si>
  <si>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</si>
  <si>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</si>
  <si>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</si>
  <si>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</si>
  <si>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</si>
  <si>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</si>
  <si>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</si>
  <si>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</si>
  <si>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</si>
  <si>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</si>
  <si>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</si>
  <si>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</si>
  <si>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</si>
  <si>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</si>
  <si>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</si>
  <si>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</si>
  <si>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</si>
  <si>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</si>
  <si>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</si>
  <si>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</si>
  <si>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</si>
  <si>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</si>
  <si>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</si>
  <si>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</si>
  <si>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</si>
  <si>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</si>
  <si>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</si>
  <si>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</si>
  <si>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</si>
  <si>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</si>
  <si>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</si>
  <si>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</si>
  <si>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</si>
  <si>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</si>
  <si>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</si>
  <si>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</si>
  <si>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</si>
  <si>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</si>
  <si>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</si>
  <si>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</si>
  <si>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</si>
  <si>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</si>
  <si>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</si>
  <si>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</si>
  <si>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</si>
  <si>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</si>
  <si>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</si>
  <si>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</si>
  <si>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</si>
  <si>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</si>
  <si>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</si>
  <si>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</si>
  <si>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</si>
  <si>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</si>
  <si>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</si>
  <si>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</si>
  <si>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</si>
  <si>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</si>
  <si>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</si>
  <si>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</si>
  <si>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</si>
  <si>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</si>
  <si>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</si>
  <si>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</si>
  <si>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</si>
  <si>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</si>
  <si>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</si>
  <si>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</si>
  <si>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</si>
  <si>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</si>
  <si>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</si>
  <si>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</si>
  <si>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</si>
  <si>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</si>
  <si>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</si>
  <si>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</si>
  <si>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</si>
  <si>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</si>
  <si>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</si>
  <si>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</si>
  <si>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</si>
  <si>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</si>
  <si>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</si>
  <si>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</si>
  <si>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</si>
  <si>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</si>
  <si>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</si>
  <si>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</si>
  <si>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</si>
  <si>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</si>
  <si>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</si>
  <si>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</si>
  <si>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</si>
  <si>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</si>
  <si>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</si>
  <si>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</si>
  <si>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</si>
  <si>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</si>
  <si>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</si>
  <si>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</si>
  <si>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</si>
  <si>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</si>
  <si>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</si>
  <si>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</si>
  <si>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</si>
  <si>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</si>
  <si>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</si>
  <si>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</si>
  <si>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</si>
  <si>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</si>
  <si>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</si>
  <si>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</si>
  <si>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</si>
  <si>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</si>
  <si>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</si>
  <si>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</si>
  <si>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</si>
  <si>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</si>
  <si>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</si>
  <si>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</si>
  <si>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</si>
  <si>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</si>
  <si>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</si>
  <si>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</si>
  <si>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</si>
  <si>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</si>
  <si>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</si>
  <si>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</si>
  <si>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</si>
  <si>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</si>
  <si>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</si>
  <si>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</si>
  <si>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</si>
  <si>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</si>
  <si>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</si>
  <si>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</si>
  <si>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</si>
  <si>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</si>
  <si>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</si>
  <si>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</si>
  <si>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</si>
  <si>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</si>
  <si>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</si>
  <si>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</si>
  <si>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</si>
  <si>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</si>
  <si>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</si>
  <si>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</si>
  <si>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</si>
  <si>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</si>
  <si>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</si>
  <si>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</si>
  <si>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</si>
  <si>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</si>
  <si>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</si>
  <si>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</si>
  <si>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</si>
  <si>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</si>
  <si>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</si>
  <si>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</si>
  <si>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</si>
  <si>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</si>
  <si>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</si>
  <si>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</si>
  <si>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</si>
  <si>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</si>
  <si>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</si>
  <si>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</si>
  <si>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</si>
  <si>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</si>
  <si>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</si>
  <si>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</si>
  <si>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</si>
  <si>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</si>
  <si>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</si>
  <si>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</si>
  <si>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</si>
  <si>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</si>
  <si>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</si>
  <si>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</si>
  <si>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</si>
  <si>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</si>
  <si>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</si>
  <si>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</si>
  <si>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</si>
  <si>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</si>
  <si>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</si>
  <si>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</si>
  <si>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</si>
  <si>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</si>
  <si>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</si>
  <si>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</si>
  <si>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</si>
  <si>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</si>
  <si>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</si>
  <si>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</si>
  <si>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</si>
  <si>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</si>
  <si>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</si>
  <si>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</si>
  <si>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</si>
  <si>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</si>
  <si>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</si>
  <si>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</si>
  <si>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</si>
  <si>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</si>
  <si>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</si>
  <si>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</si>
  <si>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</si>
  <si>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</si>
  <si>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</si>
  <si>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</si>
  <si>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</si>
  <si>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</si>
  <si>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</si>
  <si>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</si>
  <si>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</si>
  <si>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</si>
  <si>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</si>
  <si>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</si>
  <si>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</si>
  <si>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</si>
  <si>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</si>
  <si>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</si>
  <si>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</si>
  <si>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</si>
  <si>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</si>
  <si>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</si>
  <si>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</si>
  <si>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</si>
  <si>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</si>
  <si>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</si>
  <si>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</si>
  <si>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</si>
  <si>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</si>
  <si>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</si>
  <si>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</si>
  <si>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</si>
  <si>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</si>
  <si>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</si>
  <si>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</si>
  <si>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</si>
  <si>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</si>
  <si>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</si>
  <si>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</si>
  <si>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</si>
  <si>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</si>
  <si>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</si>
  <si>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</si>
  <si>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</si>
  <si>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</si>
  <si>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</si>
  <si>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</si>
  <si>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</si>
  <si>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</si>
  <si>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</si>
  <si>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</si>
  <si>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</si>
  <si>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</si>
  <si>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</si>
  <si>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</si>
  <si>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</si>
  <si>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</si>
  <si>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</si>
  <si>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</si>
  <si>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</si>
  <si>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</si>
  <si>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</si>
  <si>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</si>
  <si>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</si>
  <si>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</si>
  <si>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</si>
  <si>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</si>
  <si>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</si>
  <si>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</si>
  <si>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</si>
  <si>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</si>
  <si>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</si>
  <si>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</si>
  <si>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</si>
  <si>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</si>
  <si>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</si>
  <si>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</si>
  <si>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</si>
  <si>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</si>
  <si>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</si>
  <si>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</si>
  <si>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</si>
  <si>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</si>
  <si>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</si>
  <si>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</si>
  <si>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</si>
  <si>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</si>
  <si>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</si>
  <si>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</si>
  <si>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</si>
  <si>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</si>
  <si>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</si>
  <si>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</si>
  <si>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</si>
  <si>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</si>
  <si>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</si>
  <si>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</si>
  <si>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</si>
  <si>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</si>
  <si>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</si>
  <si>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</si>
  <si>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</si>
  <si>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</si>
  <si>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</si>
  <si>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</si>
  <si>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</si>
  <si>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</si>
  <si>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</si>
  <si>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</si>
  <si>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</si>
  <si>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</si>
  <si>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</si>
  <si>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</si>
  <si>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</si>
  <si>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</si>
  <si>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</si>
  <si>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</si>
  <si>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</si>
  <si>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</si>
  <si>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</si>
  <si>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</si>
  <si>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</si>
  <si>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</si>
  <si>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</si>
  <si>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</si>
  <si>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</si>
  <si>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</si>
  <si>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</si>
  <si>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</si>
  <si>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</si>
  <si>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</si>
  <si>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</si>
  <si>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</si>
  <si>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</si>
  <si>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</si>
  <si>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</si>
  <si>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</si>
  <si>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</si>
  <si>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</si>
  <si>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</si>
  <si>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</si>
  <si>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</si>
  <si>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</si>
  <si>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</si>
  <si>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</si>
  <si>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</si>
  <si>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</si>
  <si>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</si>
  <si>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</si>
  <si>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</si>
  <si>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</si>
  <si>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</si>
  <si>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</si>
  <si>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</si>
  <si>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</si>
  <si>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</si>
  <si>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</si>
  <si>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</si>
  <si>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</si>
  <si>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</si>
  <si>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</si>
  <si>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</si>
  <si>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</si>
  <si>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</si>
  <si>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</si>
  <si>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</si>
  <si>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</si>
  <si>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</si>
  <si>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</si>
  <si>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</si>
  <si>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</si>
  <si>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</si>
  <si>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</si>
  <si>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</si>
  <si>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</si>
  <si>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</si>
  <si>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</si>
  <si>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</si>
  <si>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</si>
  <si>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</si>
  <si>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</si>
  <si>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</si>
  <si>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</si>
  <si>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</si>
  <si>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</si>
  <si>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</si>
  <si>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</si>
  <si>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</si>
  <si>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</si>
  <si>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</si>
  <si>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</si>
  <si>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</si>
  <si>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</si>
  <si>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</si>
  <si>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</si>
  <si>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</si>
  <si>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</si>
  <si>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</si>
  <si>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</si>
  <si>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</si>
  <si>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</si>
  <si>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</si>
  <si>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</si>
  <si>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</si>
  <si>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</si>
  <si>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</si>
  <si>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</si>
  <si>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</si>
  <si>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</si>
  <si>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</si>
  <si>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</si>
  <si>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</si>
  <si>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</si>
  <si>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</si>
  <si>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</si>
  <si>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</si>
  <si>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</si>
  <si>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</si>
  <si>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</si>
  <si>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</si>
  <si>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</si>
  <si>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</si>
  <si>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</si>
  <si>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</si>
  <si>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</si>
  <si>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</si>
  <si>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</si>
  <si>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</si>
  <si>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</si>
  <si>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</si>
  <si>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</si>
  <si>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</si>
  <si>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</si>
  <si>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</si>
  <si>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</si>
  <si>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</si>
  <si>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</si>
  <si>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</si>
  <si>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</si>
  <si>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</si>
  <si>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</si>
  <si>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</si>
  <si>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</si>
  <si>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</si>
  <si>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</si>
  <si>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</si>
  <si>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</si>
  <si>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</si>
  <si>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</si>
  <si>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</si>
  <si>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</si>
  <si>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</si>
  <si>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</si>
  <si>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</si>
  <si>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</si>
  <si>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</si>
  <si>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</si>
  <si>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</si>
  <si>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</si>
  <si>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</si>
  <si>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</si>
  <si>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</si>
  <si>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</si>
  <si>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</si>
  <si>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</si>
  <si>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</si>
  <si>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</si>
  <si>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</si>
  <si>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</si>
  <si>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</si>
  <si>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</si>
  <si>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</si>
  <si>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</si>
  <si>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</si>
  <si>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</si>
  <si>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</si>
  <si>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</si>
  <si>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</si>
  <si>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</si>
  <si>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</si>
  <si>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</si>
  <si>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</si>
  <si>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</si>
  <si>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</si>
  <si>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</si>
  <si>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</si>
  <si>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</si>
  <si>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</si>
  <si>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</si>
  <si>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</si>
  <si>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</si>
  <si>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</si>
  <si>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</si>
  <si>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</si>
  <si>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</si>
  <si>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</si>
  <si>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</si>
  <si>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</si>
  <si>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</si>
  <si>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</si>
  <si>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</si>
  <si>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</si>
  <si>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</si>
  <si>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</si>
  <si>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</si>
  <si>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</si>
  <si>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</si>
  <si>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</si>
  <si>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</si>
  <si>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</si>
  <si>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</si>
  <si>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</si>
  <si>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</si>
  <si>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</si>
  <si>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</si>
  <si>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</si>
  <si>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</si>
  <si>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</si>
  <si>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</si>
  <si>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</si>
  <si>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</si>
  <si>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</si>
  <si>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</si>
  <si>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</si>
  <si>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</si>
  <si>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</si>
  <si>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</si>
  <si>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</si>
  <si>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</si>
  <si>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</si>
  <si>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</si>
  <si>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</si>
  <si>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</si>
  <si>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</si>
  <si>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</si>
  <si>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</si>
  <si>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</si>
  <si>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</si>
  <si>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</si>
  <si>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</si>
  <si>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</si>
  <si>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</si>
  <si>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</si>
  <si>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</si>
  <si>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</si>
  <si>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</si>
  <si>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</si>
  <si>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</si>
  <si>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</si>
  <si>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</si>
  <si>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</si>
  <si>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</si>
  <si>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</si>
  <si>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</si>
  <si>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</si>
  <si>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</si>
  <si>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</si>
  <si>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</si>
  <si>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</si>
  <si>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</si>
  <si>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</si>
  <si>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</si>
  <si>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</si>
  <si>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</si>
  <si>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</si>
  <si>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</si>
  <si>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</si>
  <si>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</si>
  <si>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</si>
  <si>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</si>
  <si>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</si>
  <si>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</si>
  <si>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</si>
  <si>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</si>
  <si>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</si>
  <si>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</si>
  <si>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</si>
  <si>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</si>
  <si>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</si>
  <si>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</si>
  <si>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</si>
  <si>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</si>
  <si>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</si>
  <si>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</si>
  <si>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</si>
  <si>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</si>
  <si>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</si>
  <si>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</si>
  <si>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</si>
  <si>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</si>
  <si>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</si>
  <si>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</si>
  <si>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</si>
  <si>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</si>
  <si>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</si>
  <si>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</si>
  <si>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</si>
  <si>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</si>
  <si>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</si>
  <si>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</si>
  <si>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</si>
  <si>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</si>
  <si>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</si>
  <si>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</si>
  <si>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</si>
  <si>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</si>
  <si>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</si>
  <si>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</si>
  <si>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</si>
  <si>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</si>
  <si>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</si>
  <si>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</si>
  <si>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</si>
  <si>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</si>
  <si>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</si>
  <si>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</si>
  <si>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</si>
  <si>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</si>
  <si>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</si>
  <si>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</si>
  <si>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</si>
  <si>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</si>
  <si>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</si>
  <si>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</si>
  <si>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</si>
  <si>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</si>
  <si>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</si>
  <si>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</si>
  <si>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</si>
  <si>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</si>
  <si>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</si>
  <si>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</si>
  <si>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</si>
  <si>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</si>
  <si>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</si>
  <si>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</si>
  <si>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</si>
  <si>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</si>
  <si>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</si>
  <si>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</si>
  <si>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</si>
  <si>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</si>
  <si>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</si>
  <si>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</si>
  <si>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</si>
  <si>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</si>
  <si>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</si>
  <si>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</si>
  <si>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</si>
  <si>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</si>
  <si>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</si>
  <si>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</si>
  <si>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</si>
  <si>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</si>
  <si>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</si>
  <si>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</si>
  <si>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</si>
  <si>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</si>
  <si>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</si>
  <si>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</si>
  <si>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</si>
  <si>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</si>
  <si>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</si>
  <si>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</si>
  <si>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</si>
  <si>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</si>
  <si>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</si>
  <si>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</si>
  <si>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</si>
  <si>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</si>
  <si>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</si>
  <si>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</si>
  <si>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</si>
  <si>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</si>
  <si>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</si>
  <si>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</si>
  <si>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</si>
  <si>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</si>
  <si>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</si>
  <si>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</si>
  <si>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</si>
  <si>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</si>
  <si>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</si>
  <si>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</si>
  <si>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</si>
  <si>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</si>
  <si>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</si>
  <si>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</si>
  <si>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</si>
  <si>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</si>
  <si>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</si>
  <si>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</si>
  <si>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</si>
  <si>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</si>
  <si>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</si>
  <si>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</si>
  <si>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</si>
  <si>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</si>
  <si>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</si>
  <si>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</si>
  <si>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</si>
  <si>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</si>
  <si>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</si>
  <si>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</si>
  <si>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</si>
  <si>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</si>
  <si>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</si>
  <si>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</si>
  <si>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</si>
  <si>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</si>
  <si>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</si>
  <si>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</si>
  <si>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</si>
  <si>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</si>
  <si>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</si>
  <si>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</si>
  <si>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</si>
  <si>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</si>
  <si>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</si>
  <si>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</si>
  <si>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</si>
  <si>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</si>
  <si>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</si>
  <si>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</si>
  <si>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</si>
  <si>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</si>
  <si>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</si>
  <si>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</si>
  <si>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</si>
  <si>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</si>
  <si>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</si>
  <si>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</si>
  <si>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</si>
  <si>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</si>
  <si>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</si>
  <si>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</si>
  <si>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</si>
  <si>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</si>
  <si>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</si>
  <si>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</si>
  <si>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</si>
  <si>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</si>
  <si>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</si>
  <si>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</si>
  <si>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</si>
  <si>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</si>
  <si>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</si>
  <si>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</si>
  <si>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</si>
  <si>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</si>
  <si>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</si>
  <si>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</si>
  <si>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</si>
  <si>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</si>
  <si>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</si>
  <si>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</si>
  <si>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</si>
  <si>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</si>
  <si>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</si>
  <si>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</si>
  <si>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</si>
  <si>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</si>
  <si>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</si>
  <si>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</si>
  <si>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</si>
  <si>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</si>
  <si>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</si>
  <si>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</si>
  <si>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</si>
  <si>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</si>
  <si>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</si>
  <si>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</si>
  <si>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</si>
  <si>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</si>
  <si>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</si>
  <si>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</si>
  <si>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</si>
  <si>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</si>
  <si>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</si>
  <si>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</si>
  <si>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</si>
  <si>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</si>
  <si>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</si>
  <si>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</si>
  <si>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</si>
  <si>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</si>
  <si>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</si>
  <si>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</si>
  <si>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</si>
  <si>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</si>
  <si>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</si>
  <si>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</si>
  <si>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</si>
  <si>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</si>
  <si>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</si>
  <si>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</si>
  <si>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</si>
  <si>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</si>
  <si>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</si>
  <si>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</si>
  <si>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</si>
  <si>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</si>
  <si>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</si>
  <si>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</si>
  <si>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</si>
  <si>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</si>
  <si>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</si>
  <si>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</si>
  <si>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</si>
  <si>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</si>
  <si>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</si>
  <si>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</si>
  <si>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</si>
  <si>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</si>
  <si>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</si>
  <si>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</si>
  <si>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</si>
  <si>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</si>
  <si>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</si>
  <si>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</si>
  <si>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</si>
  <si>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</si>
  <si>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</si>
  <si>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</si>
  <si>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</si>
  <si>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</si>
  <si>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</si>
  <si>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</si>
  <si>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</si>
  <si>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</si>
  <si>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</si>
  <si>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</si>
  <si>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</si>
  <si>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</si>
  <si>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</si>
  <si>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</si>
  <si>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</si>
  <si>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</si>
  <si>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</si>
  <si>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</si>
  <si>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</si>
  <si>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</si>
  <si>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</si>
  <si>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</si>
  <si>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</si>
  <si>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</si>
  <si>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</si>
  <si>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</si>
  <si>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</si>
  <si>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</si>
  <si>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</si>
  <si>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</si>
  <si>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</si>
  <si>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</si>
  <si>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</si>
  <si>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</si>
  <si>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</si>
  <si>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</si>
  <si>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</si>
  <si>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</si>
  <si>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</si>
  <si>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</si>
  <si>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</si>
  <si>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</si>
  <si>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</si>
  <si>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</si>
  <si>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</si>
  <si>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</si>
  <si>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</si>
  <si>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</si>
  <si>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</si>
  <si>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</si>
  <si>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</si>
  <si>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</si>
  <si>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</si>
  <si>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</si>
  <si>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</si>
  <si>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</si>
  <si>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</si>
  <si>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</si>
  <si>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</si>
  <si>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</si>
  <si>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</si>
  <si>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</si>
  <si>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</si>
  <si>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</si>
  <si>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</si>
  <si>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</si>
  <si>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</si>
  <si>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</si>
  <si>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</si>
  <si>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</si>
  <si>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</si>
  <si>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</si>
  <si>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</si>
  <si>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</si>
  <si>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</si>
  <si>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</si>
  <si>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</si>
  <si>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</si>
  <si>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</si>
  <si>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</si>
  <si>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</si>
  <si>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</si>
  <si>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</si>
  <si>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</si>
  <si>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</si>
  <si>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</si>
  <si>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</si>
  <si>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</si>
  <si>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</si>
  <si>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</si>
  <si>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</si>
  <si>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</si>
  <si>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</si>
  <si>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</si>
  <si>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</si>
  <si>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</si>
  <si>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</si>
  <si>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</si>
  <si>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</si>
  <si>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</si>
  <si>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</si>
  <si>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</si>
  <si>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</si>
  <si>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</si>
  <si>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</si>
  <si>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</si>
  <si>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</si>
  <si>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</si>
  <si>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</si>
  <si>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</si>
  <si>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</si>
  <si>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</si>
  <si>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</si>
  <si>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</si>
  <si>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</si>
  <si>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</si>
  <si>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</si>
  <si>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</si>
  <si>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</si>
  <si>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</si>
  <si>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</si>
  <si>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</si>
  <si>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</si>
  <si>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</si>
  <si>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</si>
  <si>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</si>
  <si>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</si>
  <si>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</si>
  <si>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</si>
  <si>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</si>
  <si>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</si>
  <si>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</si>
  <si>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</si>
  <si>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</si>
  <si>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</si>
  <si>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</si>
  <si>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</si>
  <si>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</si>
  <si>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</si>
  <si>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</si>
  <si>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</si>
  <si>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</si>
  <si>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</si>
  <si>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</si>
  <si>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</si>
  <si>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</si>
  <si>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</si>
  <si>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</si>
  <si>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</si>
  <si>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</si>
  <si>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</si>
  <si>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</si>
  <si>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</si>
  <si>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</si>
  <si>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</si>
  <si>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</si>
  <si>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</si>
  <si>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</si>
  <si>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</si>
  <si>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</si>
  <si>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</si>
  <si>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</si>
  <si>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</si>
  <si>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</si>
  <si>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</si>
  <si>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</si>
  <si>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</si>
  <si>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</si>
  <si>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</si>
  <si>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</si>
  <si>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</si>
  <si>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</si>
  <si>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</si>
  <si>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</si>
  <si>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</si>
  <si>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</si>
  <si>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</si>
  <si>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</si>
  <si>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</si>
  <si>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</si>
  <si>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</si>
  <si>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</si>
  <si>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</si>
  <si>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</si>
  <si>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</si>
  <si>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</si>
  <si>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</si>
  <si>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</si>
  <si>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</si>
  <si>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</si>
  <si>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</si>
  <si>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</si>
  <si>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</si>
  <si>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</si>
  <si>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</si>
  <si>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</si>
  <si>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</si>
  <si>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</si>
  <si>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</si>
  <si>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</si>
  <si>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</si>
  <si>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</si>
  <si>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</si>
  <si>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</si>
  <si>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</si>
  <si>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</si>
  <si>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</si>
  <si>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</si>
  <si>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</si>
  <si>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</si>
  <si>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</si>
  <si>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</si>
  <si>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</si>
  <si>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</si>
  <si>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</si>
  <si>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</si>
  <si>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</si>
  <si>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</si>
  <si>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</si>
  <si>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</si>
  <si>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</si>
  <si>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</si>
  <si>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</si>
  <si>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</si>
  <si>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</si>
  <si>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</si>
  <si>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</si>
  <si>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</si>
  <si>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</si>
  <si>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</si>
  <si>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</si>
  <si>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</si>
  <si>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</si>
  <si>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</si>
  <si>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</si>
  <si>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</si>
  <si>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</si>
  <si>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</si>
  <si>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</si>
  <si>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</si>
  <si>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</si>
  <si>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</si>
  <si>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</si>
  <si>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</si>
  <si>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</si>
  <si>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</si>
  <si>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</si>
  <si>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</si>
  <si>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</si>
  <si>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</si>
  <si>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</si>
  <si>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</si>
  <si>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</si>
  <si>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</si>
  <si>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</si>
  <si>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</si>
  <si>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</si>
  <si>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</si>
  <si>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</si>
  <si>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</si>
  <si>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</si>
  <si>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</si>
  <si>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</si>
  <si>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</si>
  <si>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</si>
  <si>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</si>
  <si>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</si>
  <si>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</si>
  <si>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</si>
  <si>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</si>
  <si>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</si>
  <si>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</si>
  <si>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</si>
  <si>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</si>
  <si>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</si>
  <si>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</si>
  <si>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</si>
  <si>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</si>
  <si>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</si>
  <si>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</si>
  <si>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</si>
  <si>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</si>
  <si>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</si>
  <si>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</si>
  <si>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</si>
  <si>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</si>
  <si>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</si>
  <si>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</si>
  <si>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</si>
  <si>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</si>
  <si>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</si>
  <si>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</si>
  <si>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</si>
  <si>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</si>
  <si>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</si>
  <si>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</si>
  <si>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</si>
  <si>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</si>
  <si>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</si>
  <si>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</si>
  <si>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</si>
  <si>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</si>
  <si>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</si>
  <si>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</si>
  <si>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</si>
  <si>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</si>
  <si>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</si>
  <si>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</si>
  <si>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</si>
  <si>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</si>
  <si>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</si>
  <si>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</si>
  <si>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</si>
  <si>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</si>
  <si>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</si>
  <si>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</si>
  <si>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</si>
  <si>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</si>
  <si>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</si>
  <si>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</si>
  <si>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</si>
  <si>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</si>
  <si>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</si>
  <si>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</si>
  <si>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</si>
  <si>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</si>
  <si>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</si>
  <si>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</si>
  <si>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</si>
  <si>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</si>
  <si>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</si>
  <si>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</si>
  <si>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</si>
  <si>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</si>
  <si>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</si>
  <si>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</si>
  <si>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</si>
  <si>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</si>
  <si>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</si>
  <si>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</si>
  <si>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</si>
  <si>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</si>
  <si>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</si>
  <si>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</si>
  <si>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</si>
  <si>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</si>
  <si>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</si>
  <si>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</si>
  <si>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</si>
  <si>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</si>
  <si>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</si>
  <si>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</si>
  <si>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</si>
  <si>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</si>
  <si>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</si>
  <si>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</si>
  <si>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</si>
  <si>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</si>
  <si>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</si>
  <si>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</si>
  <si>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</si>
  <si>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</si>
  <si>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</si>
  <si>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</si>
  <si>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</si>
  <si>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</si>
  <si>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</si>
  <si>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</si>
  <si>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</si>
  <si>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</si>
  <si>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</si>
  <si>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</si>
  <si>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</si>
  <si>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</si>
  <si>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</si>
  <si>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</si>
  <si>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</si>
  <si>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</si>
  <si>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</si>
  <si>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</si>
  <si>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</si>
  <si>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</si>
  <si>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</si>
  <si>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</si>
  <si>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</si>
  <si>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</si>
  <si>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</si>
  <si>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</si>
  <si>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</si>
  <si>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</si>
  <si>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</si>
  <si>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</si>
  <si>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</si>
  <si>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</si>
  <si>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</si>
  <si>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</si>
  <si>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</si>
  <si>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</si>
  <si>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</si>
  <si>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</si>
  <si>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</si>
  <si>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</si>
  <si>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</si>
  <si>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</si>
  <si>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</si>
  <si>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</si>
  <si>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</si>
  <si>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</si>
  <si>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</si>
  <si>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</si>
  <si>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</si>
  <si>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</si>
  <si>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</si>
  <si>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</si>
  <si>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</si>
  <si>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</si>
  <si>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</si>
  <si>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</si>
  <si>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</si>
  <si>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</si>
  <si>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</si>
  <si>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</si>
  <si>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</si>
  <si>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</si>
  <si>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</si>
  <si>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</si>
  <si>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</si>
  <si>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</si>
  <si>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</si>
  <si>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</si>
  <si>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</si>
  <si>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</si>
  <si>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</si>
  <si>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</si>
  <si>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</si>
  <si>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</si>
  <si>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</si>
  <si>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</si>
  <si>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</si>
  <si>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</si>
  <si>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</si>
  <si>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</si>
  <si>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</si>
  <si>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</si>
  <si>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</si>
  <si>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</si>
  <si>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</si>
  <si>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</si>
  <si>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</si>
  <si>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</si>
  <si>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</si>
  <si>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</si>
  <si>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</si>
  <si>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</si>
  <si>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</si>
  <si>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</si>
  <si>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</si>
  <si>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</si>
  <si>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</si>
  <si>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</si>
  <si>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</si>
  <si>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</si>
  <si>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</si>
  <si>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</si>
  <si>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</si>
  <si>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</si>
  <si>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</si>
  <si>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</si>
  <si>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</si>
  <si>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</si>
  <si>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</si>
  <si>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</si>
  <si>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</si>
  <si>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</si>
  <si>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</si>
  <si>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</si>
  <si>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</si>
  <si>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</si>
  <si>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</si>
  <si>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</si>
  <si>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</si>
  <si>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</si>
  <si>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</si>
  <si>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</si>
  <si>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</si>
  <si>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</si>
  <si>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</si>
  <si>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</si>
  <si>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</si>
  <si>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</si>
  <si>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</si>
  <si>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</si>
  <si>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</si>
  <si>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</si>
  <si>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</si>
  <si>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</si>
  <si>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</si>
  <si>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</si>
  <si>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</si>
  <si>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</si>
  <si>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</si>
  <si>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</si>
  <si>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</si>
  <si>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</si>
  <si>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</si>
  <si>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</si>
  <si>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</si>
  <si>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</si>
  <si>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</si>
  <si>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</si>
  <si>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</si>
  <si>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</si>
  <si>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</si>
  <si>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</si>
  <si>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</si>
  <si>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</si>
  <si>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</si>
  <si>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</si>
  <si>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</si>
  <si>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</si>
  <si>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</si>
  <si>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</si>
  <si>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</si>
  <si>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</si>
  <si>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</si>
  <si>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</si>
  <si>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</si>
  <si>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</si>
  <si>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</si>
  <si>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</si>
  <si>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</si>
  <si>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</si>
  <si>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</si>
  <si>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</si>
  <si>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</si>
  <si>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</si>
  <si>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</si>
  <si>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</si>
  <si>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</si>
  <si>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</si>
  <si>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</si>
  <si>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</si>
  <si>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</si>
  <si>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</si>
  <si>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</si>
  <si>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</si>
  <si>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</si>
  <si>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</si>
  <si>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</si>
  <si>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</si>
  <si>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</si>
  <si>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</si>
  <si>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</si>
  <si>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</si>
  <si>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</si>
  <si>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</si>
  <si>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</si>
  <si>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</si>
  <si>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</si>
  <si>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</si>
  <si>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</si>
  <si>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</si>
  <si>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</si>
  <si>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</si>
  <si>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</si>
  <si>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</si>
  <si>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</si>
  <si>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</si>
  <si>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</si>
  <si>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</si>
  <si>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</si>
  <si>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</si>
  <si>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</si>
  <si>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</si>
  <si>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</si>
  <si>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</si>
  <si>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</si>
  <si>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</si>
  <si>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</si>
  <si>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</si>
  <si>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</si>
  <si>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</si>
  <si>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</si>
  <si>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</si>
  <si>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</si>
  <si>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</si>
  <si>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</si>
  <si>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</si>
  <si>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</si>
  <si>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</si>
  <si>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</si>
  <si>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</si>
  <si>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</si>
  <si>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</si>
  <si>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</si>
  <si>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</si>
  <si>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</si>
  <si>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</si>
  <si>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</si>
  <si>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</si>
  <si>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</si>
  <si>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</si>
  <si>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</si>
  <si>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</si>
  <si>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</si>
  <si>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</si>
  <si>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</si>
  <si>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</si>
  <si>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</si>
  <si>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</si>
  <si>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</si>
  <si>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</si>
  <si>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</si>
  <si>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</si>
  <si>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</si>
  <si>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</si>
  <si>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</si>
  <si>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</si>
  <si>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</si>
  <si>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</si>
  <si>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</si>
  <si>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</si>
  <si>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</si>
  <si>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</si>
  <si>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</si>
  <si>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</si>
  <si>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</si>
  <si>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</si>
  <si>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</si>
  <si>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</si>
  <si>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</si>
  <si>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</si>
  <si>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</si>
  <si>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</si>
  <si>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</si>
  <si>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</si>
  <si>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</si>
  <si>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</si>
  <si>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</si>
  <si>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</si>
  <si>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</si>
  <si>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</si>
  <si>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</si>
  <si>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</si>
  <si>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</si>
  <si>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</si>
  <si>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</si>
  <si>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</si>
  <si>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</si>
  <si>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</si>
  <si>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</si>
  <si>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</si>
  <si>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</si>
  <si>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</si>
  <si>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</si>
  <si>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</si>
  <si>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</si>
  <si>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</si>
  <si>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</si>
  <si>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</si>
  <si>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</si>
  <si>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</si>
  <si>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</si>
  <si>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</si>
  <si>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</si>
  <si>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</si>
  <si>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</si>
  <si>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</si>
  <si>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</si>
  <si>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</si>
  <si>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</si>
  <si>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</si>
  <si>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</si>
  <si>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</si>
  <si>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</si>
  <si>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</si>
  <si>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</si>
  <si>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</si>
  <si>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</si>
  <si>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</si>
  <si>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</si>
  <si>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</si>
  <si>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</si>
  <si>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</si>
  <si>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</si>
  <si>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</si>
  <si>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</si>
  <si>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</si>
  <si>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</si>
  <si>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</si>
  <si>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</si>
  <si>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</si>
  <si>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</si>
  <si>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</si>
  <si>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</si>
  <si>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</si>
  <si>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</si>
  <si>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</si>
  <si>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</si>
  <si>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</si>
  <si>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</si>
  <si>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</si>
  <si>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</si>
  <si>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</si>
  <si>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</si>
  <si>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</si>
  <si>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</si>
  <si>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</si>
  <si>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</si>
  <si>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</si>
  <si>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</si>
  <si>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</si>
  <si>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</si>
  <si>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</si>
  <si>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</si>
  <si>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</si>
  <si>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</si>
  <si>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</si>
  <si>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</si>
  <si>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</si>
  <si>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</si>
  <si>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</si>
  <si>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</si>
  <si>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</si>
  <si>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</si>
  <si>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</si>
  <si>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</si>
  <si>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</si>
  <si>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</si>
  <si>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</si>
  <si>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</si>
  <si>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</si>
  <si>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</si>
  <si>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</si>
  <si>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</si>
  <si>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</si>
  <si>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</si>
  <si>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</si>
  <si>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</si>
  <si>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</si>
  <si>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</si>
  <si>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</si>
  <si>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</si>
  <si>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</si>
  <si>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</si>
  <si>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</si>
  <si>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</si>
  <si>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</si>
  <si>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</si>
  <si>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</si>
  <si>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</si>
  <si>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</si>
  <si>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</si>
  <si>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</si>
  <si>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</si>
  <si>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</si>
  <si>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</si>
  <si>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</si>
  <si>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</si>
  <si>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</si>
  <si>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</si>
  <si>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</si>
  <si>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</si>
  <si>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</si>
  <si>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</si>
  <si>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</si>
  <si>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</si>
  <si>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</si>
  <si>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</si>
  <si>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</si>
  <si>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</si>
  <si>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</si>
  <si>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</si>
  <si>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</si>
  <si>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</si>
  <si>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</si>
  <si>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</si>
  <si>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</si>
  <si>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</si>
  <si>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</si>
  <si>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</si>
  <si>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</si>
  <si>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</si>
  <si>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</si>
  <si>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</si>
  <si>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</si>
  <si>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</si>
  <si>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</si>
  <si>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</si>
  <si>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</si>
  <si>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</si>
  <si>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</si>
  <si>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</si>
  <si>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</si>
  <si>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</si>
  <si>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</si>
  <si>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</si>
  <si>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</si>
  <si>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</si>
  <si>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</si>
  <si>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</si>
  <si>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</si>
  <si>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</si>
  <si>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</si>
  <si>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</si>
  <si>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</si>
  <si>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</si>
  <si>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</si>
  <si>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</si>
  <si>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</si>
  <si>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</si>
  <si>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</si>
  <si>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</si>
  <si>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</si>
  <si>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</si>
  <si>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</si>
  <si>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</si>
  <si>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</si>
  <si>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</si>
  <si>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</si>
  <si>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</si>
  <si>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</si>
  <si>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</si>
  <si>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</si>
  <si>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</si>
  <si>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</si>
  <si>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</si>
  <si>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</si>
  <si>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</si>
  <si>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</si>
  <si>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</si>
  <si>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</si>
  <si>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</si>
  <si>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</si>
  <si>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</si>
  <si>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</si>
  <si>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</si>
  <si>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</si>
  <si>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</si>
  <si>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</si>
  <si>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</si>
  <si>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</si>
  <si>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</si>
  <si>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</si>
  <si>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</si>
  <si>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</si>
  <si>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</si>
  <si>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</si>
  <si>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</si>
  <si>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</si>
  <si>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</si>
  <si>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</si>
  <si>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</si>
  <si>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</si>
  <si>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</si>
  <si>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</si>
  <si>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</si>
  <si>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</si>
  <si>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</si>
  <si>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</si>
  <si>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</si>
  <si>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</si>
  <si>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</si>
  <si>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</si>
  <si>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</si>
  <si>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</si>
  <si>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</si>
  <si>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</si>
  <si>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</si>
  <si>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</si>
  <si>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</si>
  <si>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</si>
  <si>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</si>
  <si>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</si>
  <si>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</si>
  <si>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</si>
  <si>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</si>
  <si>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</si>
  <si>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</si>
  <si>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</si>
  <si>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</si>
  <si>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</si>
  <si>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</si>
  <si>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</si>
  <si>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</si>
  <si>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</si>
  <si>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</si>
  <si>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</si>
  <si>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</si>
  <si>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</si>
  <si>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</si>
  <si>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</si>
  <si>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</si>
  <si>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</si>
  <si>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</si>
  <si>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</si>
  <si>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</si>
  <si>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</si>
  <si>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</si>
  <si>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</si>
  <si>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</si>
  <si>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</si>
  <si>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</si>
  <si>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</si>
  <si>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</si>
  <si>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</si>
  <si>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</si>
  <si>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</si>
  <si>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</si>
  <si>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</si>
  <si>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</si>
  <si>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</si>
  <si>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</si>
  <si>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</si>
  <si>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</si>
  <si>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</si>
  <si>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</si>
  <si>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</si>
  <si>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</si>
  <si>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</si>
  <si>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</si>
  <si>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</si>
  <si>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</si>
  <si>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</si>
  <si>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</si>
  <si>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</si>
  <si>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</si>
  <si>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</si>
  <si>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</si>
  <si>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</si>
  <si>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</si>
  <si>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</si>
  <si>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</si>
  <si>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</si>
  <si>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</si>
  <si>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</si>
  <si>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</si>
  <si>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</si>
  <si>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</si>
  <si>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</si>
  <si>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</si>
  <si>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</si>
  <si>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</si>
  <si>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</si>
  <si>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</si>
  <si>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</si>
  <si>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</si>
  <si>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</si>
  <si>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</si>
  <si>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</si>
  <si>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</si>
  <si>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</si>
  <si>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</si>
  <si>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</si>
  <si>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</si>
  <si>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</si>
  <si>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</si>
  <si>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</si>
  <si>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</si>
  <si>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</si>
  <si>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</si>
  <si>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</si>
  <si>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</si>
  <si>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</si>
  <si>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</si>
  <si>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</si>
  <si>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</si>
  <si>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</si>
  <si>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</si>
  <si>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</si>
  <si>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</si>
  <si>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</si>
  <si>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</si>
  <si>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</si>
  <si>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</si>
  <si>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</si>
  <si>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</si>
  <si>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</si>
  <si>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</si>
  <si>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</si>
  <si>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</si>
  <si>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</si>
  <si>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</si>
  <si>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</si>
  <si>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</si>
  <si>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</si>
  <si>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</si>
  <si>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</si>
  <si>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</si>
  <si>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</si>
  <si>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</si>
  <si>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</si>
  <si>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</si>
  <si>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</si>
  <si>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</si>
  <si>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</si>
  <si>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</si>
  <si>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</si>
  <si>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</si>
  <si>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</si>
  <si>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</si>
  <si>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</si>
  <si>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</si>
  <si>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</si>
  <si>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</si>
  <si>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</si>
  <si>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</si>
  <si>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</si>
  <si>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</si>
  <si>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</si>
  <si>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</si>
  <si>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</si>
  <si>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</si>
  <si>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</si>
  <si>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</si>
  <si>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</si>
  <si>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</si>
  <si>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</si>
  <si>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</si>
  <si>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</si>
  <si>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</si>
  <si>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</si>
  <si>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</si>
  <si>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</si>
  <si>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</si>
  <si>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</si>
  <si>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</si>
  <si>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</si>
  <si>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</si>
  <si>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</si>
  <si>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</si>
  <si>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</si>
  <si>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</si>
  <si>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</si>
  <si>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</si>
  <si>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</si>
  <si>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</si>
  <si>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</si>
  <si>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</si>
  <si>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</si>
  <si>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</si>
  <si>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</si>
  <si>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</si>
  <si>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</si>
  <si>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</si>
  <si>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</si>
  <si>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</si>
  <si>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</si>
  <si>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</si>
  <si>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</si>
  <si>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</si>
  <si>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</si>
  <si>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</si>
  <si>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</si>
  <si>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</si>
  <si>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</si>
  <si>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</si>
  <si>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</si>
  <si>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</si>
  <si>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</si>
  <si>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</si>
  <si>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</si>
  <si>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</si>
  <si>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</si>
  <si>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</si>
  <si>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</si>
  <si>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</si>
  <si>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</si>
  <si>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</si>
  <si>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</si>
  <si>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</si>
  <si>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</si>
  <si>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</si>
  <si>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</si>
  <si>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</si>
  <si>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</si>
  <si>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</si>
  <si>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</si>
  <si>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</si>
  <si>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</si>
  <si>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</si>
  <si>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</si>
  <si>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</si>
  <si>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</si>
  <si>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</si>
  <si>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</si>
  <si>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</si>
  <si>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</si>
  <si>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</si>
  <si>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</si>
  <si>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</si>
  <si>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</si>
  <si>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</si>
  <si>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</si>
  <si>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</si>
  <si>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</si>
  <si>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</si>
  <si>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</si>
  <si>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</si>
  <si>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</si>
  <si>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</si>
  <si>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</si>
  <si>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</si>
  <si>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</si>
  <si>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</si>
  <si>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</si>
  <si>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</si>
  <si>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</si>
  <si>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</si>
  <si>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</si>
  <si>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</si>
  <si>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</si>
  <si>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</si>
  <si>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</si>
  <si>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</si>
  <si>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</si>
  <si>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</si>
  <si>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</si>
  <si>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</si>
  <si>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</si>
  <si>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</si>
  <si>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</si>
  <si>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</si>
  <si>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</si>
  <si>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</si>
  <si>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</si>
  <si>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</si>
  <si>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</si>
  <si>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</si>
  <si>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</si>
  <si>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</si>
  <si>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</si>
  <si>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</si>
  <si>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</si>
  <si>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</si>
  <si>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</si>
  <si>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</si>
  <si>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</si>
  <si>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</si>
  <si>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</si>
  <si>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</si>
  <si>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</si>
  <si>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</si>
  <si>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</si>
  <si>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</si>
  <si>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</si>
  <si>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</si>
  <si>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</si>
  <si>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</si>
  <si>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</si>
  <si>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</si>
  <si>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</si>
  <si>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</si>
  <si>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</si>
  <si>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</si>
  <si>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</si>
  <si>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</si>
  <si>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</si>
  <si>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</si>
  <si>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</si>
  <si>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</si>
  <si>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</si>
  <si>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</si>
  <si>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</si>
  <si>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</si>
  <si>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</si>
  <si>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</si>
  <si>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</si>
  <si>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</si>
  <si>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</si>
  <si>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</si>
  <si>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</si>
  <si>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</si>
  <si>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</si>
  <si>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</si>
  <si>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</si>
  <si>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</si>
  <si>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</si>
  <si>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</si>
  <si>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</si>
  <si>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</si>
  <si>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</si>
  <si>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</si>
  <si>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</si>
  <si>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</si>
  <si>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</si>
  <si>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</si>
  <si>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</si>
  <si>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</si>
  <si>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</si>
  <si>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</si>
  <si>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</si>
  <si>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</si>
  <si>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</si>
  <si>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</si>
  <si>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</si>
  <si>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</si>
  <si>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</si>
  <si>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</si>
  <si>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</si>
  <si>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</si>
  <si>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</si>
  <si>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</si>
  <si>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</si>
  <si>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</si>
  <si>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</si>
  <si>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</si>
  <si>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</si>
  <si>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</si>
  <si>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</si>
  <si>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</si>
  <si>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</si>
  <si>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</si>
  <si>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</si>
  <si>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</si>
  <si>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</si>
  <si>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</si>
  <si>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</si>
  <si>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</si>
  <si>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</si>
  <si>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</si>
  <si>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</si>
  <si>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</si>
  <si>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</si>
  <si>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</si>
  <si>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</si>
  <si>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</si>
  <si>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</si>
  <si>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</si>
  <si>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</si>
  <si>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</si>
  <si>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</si>
  <si>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</si>
  <si>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</si>
  <si>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</si>
  <si>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</si>
  <si>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</si>
  <si>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</si>
  <si>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</si>
  <si>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</si>
  <si>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</si>
  <si>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</si>
  <si>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</si>
  <si>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</si>
  <si>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</si>
  <si>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</si>
  <si>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</si>
  <si>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</si>
  <si>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</si>
  <si>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</si>
  <si>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</si>
  <si>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</si>
  <si>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</si>
  <si>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</si>
  <si>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</si>
  <si>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</si>
  <si>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</si>
  <si>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</si>
  <si>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</si>
  <si>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</si>
  <si>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</si>
  <si>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</si>
  <si>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</si>
  <si>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</si>
  <si>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</si>
  <si>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</si>
  <si>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</si>
  <si>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</si>
  <si>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</si>
  <si>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</si>
  <si>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</si>
  <si>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</si>
  <si>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</si>
  <si>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</si>
  <si>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</si>
  <si>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</si>
  <si>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</si>
  <si>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</si>
  <si>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</si>
  <si>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</si>
  <si>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</si>
  <si>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</si>
  <si>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</si>
  <si>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</si>
  <si>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</si>
  <si>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</si>
  <si>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</si>
  <si>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</si>
  <si>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</si>
  <si>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</si>
  <si>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</si>
  <si>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</si>
  <si>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</si>
  <si>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</si>
  <si>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</si>
  <si>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</si>
  <si>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</si>
  <si>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</si>
  <si>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</si>
  <si>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</si>
  <si>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</si>
  <si>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</si>
  <si>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</si>
  <si>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</si>
  <si>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</si>
  <si>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</si>
  <si>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</si>
  <si>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</si>
  <si>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</si>
  <si>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</si>
  <si>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</si>
  <si>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</si>
  <si>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</si>
  <si>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</si>
  <si>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</si>
  <si>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</si>
  <si>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</si>
  <si>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</si>
  <si>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</si>
  <si>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</si>
  <si>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</si>
  <si>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</si>
  <si>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</si>
  <si>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</si>
  <si>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</si>
  <si>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</si>
  <si>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</si>
  <si>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</si>
  <si>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</si>
  <si>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</si>
  <si>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</si>
  <si>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</si>
  <si>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</si>
  <si>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</si>
  <si>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</si>
  <si>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</si>
  <si>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</si>
  <si>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</si>
  <si>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</si>
  <si>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</si>
  <si>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</si>
  <si>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</si>
  <si>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</si>
  <si>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</si>
  <si>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</si>
  <si>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</si>
  <si>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</si>
  <si>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</si>
  <si>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</si>
  <si>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</si>
  <si>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</si>
  <si>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</si>
  <si>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</si>
  <si>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</si>
  <si>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</si>
  <si>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</si>
  <si>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</si>
  <si>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</si>
  <si>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</si>
  <si>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</si>
  <si>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</si>
  <si>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</si>
  <si>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</si>
  <si>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</si>
  <si>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</si>
  <si>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</si>
  <si>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</si>
  <si>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</si>
  <si>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</si>
  <si>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</si>
  <si>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</si>
  <si>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</si>
  <si>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</si>
  <si>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</si>
  <si>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</si>
  <si>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</si>
  <si>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</si>
  <si>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</si>
  <si>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</si>
  <si>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</si>
  <si>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</si>
  <si>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</si>
  <si>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</si>
  <si>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</si>
  <si>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</si>
  <si>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</si>
  <si>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</si>
  <si>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</si>
  <si>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</si>
  <si>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</si>
  <si>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</si>
  <si>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</si>
  <si>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</si>
  <si>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</si>
  <si>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</si>
  <si>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</si>
  <si>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</si>
  <si>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</si>
  <si>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</si>
  <si>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</si>
  <si>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</si>
  <si>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</si>
  <si>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</si>
  <si>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</si>
  <si>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</si>
  <si>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</si>
  <si>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</si>
  <si>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</si>
  <si>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</si>
  <si>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</si>
  <si>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</si>
  <si>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</si>
  <si>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</si>
  <si>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</si>
  <si>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</si>
  <si>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</si>
  <si>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</si>
  <si>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</si>
  <si>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</si>
  <si>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</si>
  <si>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</si>
  <si>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</si>
  <si>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</si>
  <si>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</si>
  <si>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</si>
  <si>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</si>
  <si>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</si>
  <si>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</si>
  <si>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</si>
  <si>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</si>
  <si>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</si>
  <si>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</si>
  <si>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</si>
  <si>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</si>
  <si>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</si>
  <si>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</si>
  <si>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</si>
  <si>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</si>
  <si>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</si>
  <si>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</si>
  <si>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</si>
  <si>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</si>
  <si>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</si>
  <si>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</si>
  <si>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</si>
  <si>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</si>
  <si>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</si>
  <si>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</si>
  <si>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</si>
  <si>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</si>
  <si>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</si>
  <si>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</si>
  <si>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</si>
  <si>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</si>
  <si>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</si>
  <si>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</si>
  <si>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</si>
  <si>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</si>
  <si>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</si>
  <si>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</si>
  <si>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</si>
  <si>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</si>
  <si>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</si>
  <si>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</si>
  <si>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</si>
  <si>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</si>
  <si>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</si>
  <si>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</si>
  <si>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</si>
  <si>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</si>
  <si>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</si>
  <si>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</si>
  <si>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</si>
  <si>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</si>
  <si>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</si>
  <si>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</si>
  <si>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</si>
  <si>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</si>
  <si>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</si>
  <si>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</si>
  <si>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</si>
  <si>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</si>
  <si>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</si>
  <si>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</si>
  <si>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</si>
  <si>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</si>
  <si>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</si>
  <si>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</si>
  <si>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</si>
  <si>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</si>
  <si>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</si>
  <si>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</si>
  <si>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</si>
  <si>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</si>
  <si>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</si>
  <si>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</si>
  <si>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</si>
  <si>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</si>
  <si>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</si>
  <si>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</si>
  <si>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</si>
  <si>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</si>
  <si>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</si>
  <si>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</si>
  <si>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</si>
  <si>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</si>
  <si>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</si>
  <si>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</si>
  <si>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</si>
  <si>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</si>
  <si>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</si>
  <si>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</si>
  <si>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</si>
  <si>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</si>
  <si>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</si>
  <si>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</si>
  <si>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</si>
  <si>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</si>
  <si>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</si>
  <si>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</si>
  <si>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</si>
  <si>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</si>
  <si>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</si>
  <si>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</si>
  <si>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</si>
  <si>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</si>
  <si>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</si>
  <si>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</si>
  <si>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</si>
  <si>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</si>
  <si>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</si>
  <si>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</si>
  <si>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</si>
  <si>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</si>
  <si>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</si>
  <si>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</si>
  <si>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</si>
  <si>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</si>
  <si>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</si>
  <si>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</si>
  <si>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</si>
  <si>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</si>
  <si>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</si>
  <si>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</si>
  <si>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</si>
  <si>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</si>
  <si>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</si>
  <si>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</si>
  <si>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</si>
  <si>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</si>
  <si>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</si>
  <si>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</si>
  <si>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</si>
  <si>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</si>
  <si>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</si>
  <si>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</si>
  <si>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</si>
  <si>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</si>
  <si>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</si>
  <si>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</si>
  <si>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</si>
  <si>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</si>
  <si>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</si>
  <si>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</si>
  <si>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</si>
  <si>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</si>
  <si>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</si>
  <si>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</si>
  <si>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</si>
  <si>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</si>
  <si>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</si>
  <si>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</si>
  <si>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</si>
  <si>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</si>
  <si>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</si>
  <si>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</si>
  <si>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</si>
  <si>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</si>
  <si>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</si>
  <si>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</si>
  <si>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</si>
  <si>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</si>
  <si>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</si>
  <si>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</si>
  <si>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</si>
  <si>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</si>
  <si>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</si>
  <si>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</si>
  <si>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</si>
  <si>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</si>
  <si>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</si>
  <si>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</si>
  <si>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</si>
  <si>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</si>
  <si>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</si>
  <si>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</si>
  <si>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</si>
  <si>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</si>
  <si>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</si>
  <si>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</si>
  <si>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</si>
  <si>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</si>
  <si>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</si>
  <si>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</si>
  <si>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</si>
  <si>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</si>
  <si>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</si>
  <si>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</si>
  <si>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</si>
  <si>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</si>
  <si>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</si>
  <si>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</si>
  <si>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</si>
  <si>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</si>
  <si>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</si>
  <si>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</si>
  <si>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</si>
  <si>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</si>
  <si>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</si>
  <si>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</si>
  <si>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</si>
  <si>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</si>
  <si>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</si>
  <si>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</si>
  <si>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</si>
  <si>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</si>
  <si>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</si>
  <si>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</si>
  <si>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</si>
  <si>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</si>
  <si>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</si>
  <si>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</si>
  <si>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</si>
  <si>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</si>
  <si>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</si>
  <si>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</si>
  <si>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</si>
  <si>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</si>
  <si>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</si>
  <si>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</si>
  <si>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</si>
  <si>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</si>
  <si>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</si>
  <si>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</si>
  <si>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</si>
  <si>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</si>
  <si>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</si>
  <si>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</si>
  <si>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</si>
  <si>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</si>
  <si>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</si>
  <si>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</si>
  <si>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</si>
  <si>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</si>
  <si>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</si>
  <si>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</si>
  <si>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</si>
  <si>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</si>
  <si>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</si>
  <si>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</si>
  <si>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</si>
  <si>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</si>
  <si>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</si>
  <si>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</si>
  <si>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</si>
  <si>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</si>
  <si>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</si>
  <si>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</si>
  <si>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</si>
  <si>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</si>
  <si>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</si>
  <si>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</si>
  <si>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</si>
  <si>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</si>
  <si>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</si>
  <si>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</si>
  <si>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</si>
  <si>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</si>
  <si>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</si>
  <si>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</si>
  <si>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</si>
  <si>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</si>
  <si>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</si>
  <si>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</si>
  <si>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</si>
  <si>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</si>
  <si>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</si>
  <si>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</si>
  <si>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</si>
  <si>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</si>
  <si>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</si>
  <si>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</si>
  <si>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</si>
  <si>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</si>
  <si>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</si>
  <si>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</si>
  <si>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</si>
  <si>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</si>
  <si>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</si>
  <si>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</si>
  <si>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</si>
  <si>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</si>
  <si>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</si>
  <si>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</si>
  <si>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</si>
  <si>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</si>
  <si>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</si>
  <si>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</si>
  <si>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</si>
  <si>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</si>
  <si>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</si>
  <si>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</si>
  <si>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</si>
  <si>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</si>
  <si>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</si>
  <si>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</si>
  <si>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</si>
  <si>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</si>
  <si>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</si>
  <si>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</si>
  <si>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</si>
  <si>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</si>
  <si>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</si>
  <si>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</si>
  <si>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</si>
  <si>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</si>
  <si>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</si>
  <si>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</si>
  <si>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</si>
  <si>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</si>
  <si>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</si>
  <si>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</si>
  <si>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</si>
  <si>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</si>
  <si>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</si>
  <si>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</si>
  <si>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</si>
  <si>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</si>
  <si>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</si>
  <si>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</si>
  <si>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</si>
  <si>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</si>
  <si>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</si>
  <si>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</si>
  <si>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</si>
  <si>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</si>
  <si>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</si>
  <si>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</si>
  <si>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</si>
  <si>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</si>
  <si>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</si>
  <si>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</si>
  <si>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</si>
  <si>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</si>
  <si>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</si>
  <si>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</si>
  <si>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</si>
  <si>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</si>
  <si>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</si>
  <si>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</si>
  <si>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</si>
  <si>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</si>
  <si>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</si>
  <si>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</si>
  <si>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</si>
  <si>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</si>
  <si>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</si>
  <si>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</si>
  <si>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</si>
  <si>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</si>
  <si>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</si>
  <si>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</si>
  <si>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</si>
  <si>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</si>
  <si>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</si>
  <si>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</si>
  <si>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</si>
  <si>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</si>
  <si>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</si>
  <si>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</si>
  <si>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</si>
  <si>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</si>
  <si>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</si>
  <si>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</si>
  <si>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</si>
  <si>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</si>
  <si>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</si>
  <si>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</si>
  <si>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</si>
  <si>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</si>
  <si>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</si>
  <si>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</si>
  <si>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</si>
  <si>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</si>
  <si>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</si>
  <si>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</si>
  <si>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</si>
  <si>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</si>
  <si>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</si>
  <si>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</si>
  <si>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</si>
  <si>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</si>
  <si>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</si>
  <si>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</si>
  <si>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</si>
  <si>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</si>
  <si>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</si>
  <si>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</si>
  <si>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</si>
  <si>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</si>
  <si>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</si>
  <si>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</si>
  <si>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</si>
  <si>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</si>
  <si>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</si>
  <si>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</si>
  <si>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</si>
  <si>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</si>
  <si>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</si>
  <si>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</si>
  <si>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</si>
  <si>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</si>
  <si>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</si>
  <si>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</si>
  <si>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</si>
  <si>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</si>
  <si>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</si>
  <si>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</si>
  <si>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</si>
  <si>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</si>
  <si>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</si>
  <si>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</si>
  <si>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</si>
  <si>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</si>
  <si>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</si>
  <si>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</si>
  <si>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</si>
  <si>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</si>
  <si>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</si>
  <si>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</si>
  <si>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</si>
  <si>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</si>
  <si>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</si>
  <si>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</si>
  <si>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</si>
  <si>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</si>
  <si>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</si>
  <si>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</si>
  <si>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</si>
  <si>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</si>
  <si>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</si>
  <si>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</si>
  <si>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</si>
  <si>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</si>
  <si>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</si>
  <si>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</si>
  <si>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</si>
  <si>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</si>
  <si>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</si>
  <si>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</si>
  <si>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</si>
  <si>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</si>
  <si>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</si>
  <si>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</si>
  <si>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</si>
  <si>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</si>
  <si>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</si>
  <si>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</si>
  <si>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</si>
  <si>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</si>
  <si>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</si>
  <si>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</si>
  <si>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</si>
  <si>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</si>
  <si>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</si>
  <si>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</si>
  <si>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</si>
  <si>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</si>
  <si>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</si>
  <si>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</si>
  <si>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</si>
  <si>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</si>
  <si>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</si>
  <si>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</si>
  <si>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</si>
  <si>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</si>
  <si>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</si>
  <si>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</si>
  <si>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</si>
  <si>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</si>
  <si>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</si>
  <si>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</si>
  <si>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</si>
  <si>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</si>
  <si>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</si>
  <si>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</si>
  <si>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</si>
  <si>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</si>
  <si>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</si>
  <si>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</si>
  <si>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</si>
  <si>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</si>
  <si>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</si>
  <si>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</si>
  <si>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</si>
  <si>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</si>
  <si>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</si>
  <si>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</si>
  <si>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</si>
  <si>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</si>
  <si>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</si>
  <si>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</si>
  <si>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</si>
  <si>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</si>
  <si>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</si>
  <si>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</si>
  <si>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</si>
  <si>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</si>
  <si>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</si>
  <si>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</si>
  <si>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</si>
  <si>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</si>
  <si>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</si>
  <si>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</si>
  <si>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</si>
  <si>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</si>
  <si>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</si>
  <si>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</si>
  <si>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</si>
  <si>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</si>
  <si>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</si>
  <si>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</si>
  <si>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</si>
  <si>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</si>
  <si>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</si>
  <si>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</si>
  <si>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</si>
  <si>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</si>
  <si>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</si>
  <si>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</si>
  <si>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</si>
  <si>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</si>
  <si>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</si>
  <si>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</si>
  <si>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</si>
  <si>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</si>
  <si>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</si>
  <si>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</si>
  <si>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</si>
  <si>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</si>
  <si>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</si>
  <si>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</si>
  <si>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</si>
  <si>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</si>
  <si>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</si>
  <si>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</si>
  <si>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</si>
  <si>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</si>
  <si>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</si>
  <si>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</si>
  <si>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</si>
  <si>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</si>
  <si>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</si>
  <si>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</si>
  <si>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</si>
  <si>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</si>
  <si>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</si>
  <si>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</si>
  <si>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</si>
  <si>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</si>
  <si>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</si>
  <si>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</si>
  <si>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</si>
  <si>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</si>
  <si>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</si>
  <si>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</si>
  <si>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</si>
  <si>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</si>
  <si>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</si>
  <si>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</si>
  <si>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</si>
  <si>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</si>
  <si>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</si>
  <si>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</si>
  <si>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</si>
  <si>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</si>
  <si>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</si>
  <si>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</si>
  <si>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</si>
  <si>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</si>
  <si>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</si>
  <si>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</si>
  <si>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</si>
  <si>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</si>
  <si>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</si>
  <si>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</si>
  <si>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</si>
  <si>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</si>
  <si>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</si>
  <si>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</si>
  <si>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</si>
  <si>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</si>
  <si>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</si>
  <si>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</si>
  <si>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</si>
  <si>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</si>
  <si>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</si>
  <si>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</si>
  <si>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</si>
  <si>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</si>
  <si>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</si>
  <si>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</si>
  <si>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</si>
  <si>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</si>
  <si>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</si>
  <si>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</si>
  <si>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</si>
  <si>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</si>
  <si>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</si>
  <si>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</si>
  <si>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</si>
  <si>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</si>
  <si>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</si>
  <si>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</si>
  <si>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</si>
  <si>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</si>
  <si>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</si>
  <si>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</si>
  <si>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</si>
  <si>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</si>
  <si>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</si>
  <si>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</si>
  <si>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</si>
  <si>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</si>
  <si>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</si>
  <si>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</si>
  <si>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</si>
  <si>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</si>
  <si>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</si>
  <si>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</si>
  <si>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</si>
  <si>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</si>
  <si>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</si>
  <si>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</si>
  <si>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</si>
  <si>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</si>
  <si>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</si>
  <si>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</si>
  <si>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</si>
  <si>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</si>
  <si>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</si>
  <si>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</si>
  <si>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</si>
  <si>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</si>
  <si>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</si>
  <si>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</si>
  <si>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</si>
  <si>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</si>
  <si>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</si>
  <si>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</si>
  <si>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</si>
  <si>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</si>
  <si>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</si>
  <si>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</si>
  <si>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</si>
  <si>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</si>
  <si>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</si>
  <si>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</si>
  <si>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</si>
  <si>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</si>
  <si>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</si>
  <si>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</si>
  <si>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</si>
  <si>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</si>
  <si>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</si>
  <si>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</si>
  <si>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</si>
  <si>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</si>
  <si>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</si>
  <si>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</si>
  <si>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</si>
  <si>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</si>
  <si>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</si>
  <si>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</si>
  <si>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</si>
  <si>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</si>
  <si>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</si>
  <si>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</si>
  <si>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</si>
  <si>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</si>
  <si>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</si>
  <si>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</si>
  <si>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</si>
  <si>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</si>
  <si>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</si>
  <si>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</si>
  <si>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</si>
  <si>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</si>
  <si>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</si>
  <si>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</si>
  <si>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</si>
  <si>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</si>
  <si>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</si>
  <si>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</si>
  <si>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</si>
  <si>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</si>
  <si>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</si>
  <si>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</si>
  <si>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</si>
  <si>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</si>
  <si>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</si>
  <si>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</si>
  <si>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</si>
  <si>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</si>
  <si>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</si>
  <si>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</si>
  <si>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</si>
  <si>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</si>
  <si>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</si>
  <si>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</si>
  <si>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</si>
  <si>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</si>
  <si>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</si>
  <si>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</si>
  <si>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</si>
  <si>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</si>
  <si>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</si>
  <si>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</si>
  <si>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</si>
  <si>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</si>
  <si>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</si>
  <si>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</si>
  <si>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</si>
  <si>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</si>
  <si>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</si>
  <si>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</si>
  <si>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</si>
  <si>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</si>
  <si>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</si>
  <si>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</si>
  <si>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</si>
  <si>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</si>
  <si>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</si>
  <si>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</si>
  <si>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</si>
  <si>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</si>
  <si>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</si>
  <si>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</si>
  <si>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</si>
  <si>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</si>
  <si>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</si>
  <si>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</si>
  <si>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</si>
  <si>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</si>
  <si>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</si>
  <si>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</si>
  <si>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</si>
  <si>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</si>
  <si>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</si>
  <si>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</si>
  <si>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</si>
  <si>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</si>
  <si>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</si>
  <si>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</si>
  <si>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</si>
  <si>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</si>
  <si>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</si>
  <si>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</si>
  <si>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</si>
  <si>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</si>
  <si>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</si>
  <si>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</si>
  <si>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</si>
  <si>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</si>
  <si>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</si>
  <si>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</si>
  <si>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</si>
  <si>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</si>
  <si>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</si>
  <si>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</si>
  <si>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</si>
  <si>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</si>
  <si>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</si>
  <si>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</si>
  <si>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</si>
  <si>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</si>
  <si>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</si>
  <si>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</si>
  <si>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</si>
  <si>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</si>
  <si>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</si>
  <si>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</si>
  <si>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</si>
  <si>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</si>
  <si>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</si>
  <si>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</si>
  <si>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</si>
  <si>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</si>
  <si>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</si>
  <si>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</si>
  <si>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</si>
  <si>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</si>
  <si>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</si>
  <si>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</si>
  <si>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</si>
  <si>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</si>
  <si>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</si>
  <si>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</si>
  <si>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</si>
  <si>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</si>
  <si>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</si>
  <si>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</si>
  <si>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</si>
  <si>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</si>
  <si>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</si>
  <si>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</si>
  <si>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</si>
  <si>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</si>
  <si>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</si>
  <si>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</si>
  <si>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</si>
  <si>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</si>
  <si>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</si>
  <si>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</si>
  <si>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</si>
  <si>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</si>
  <si>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</si>
  <si>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</si>
  <si>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</si>
  <si>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</si>
  <si>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</si>
  <si>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</si>
  <si>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</si>
  <si>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</si>
  <si>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</si>
  <si>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</si>
  <si>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</si>
  <si>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</si>
  <si>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</si>
  <si>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</si>
  <si>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</si>
  <si>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</si>
  <si>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</si>
  <si>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</si>
  <si>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</si>
  <si>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</si>
  <si>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</si>
  <si>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</si>
  <si>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</si>
  <si>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</si>
  <si>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</si>
  <si>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</si>
  <si>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</si>
  <si>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</si>
  <si>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</si>
  <si>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</si>
  <si>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</si>
  <si>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</si>
  <si>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</si>
  <si>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</si>
  <si>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</si>
  <si>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</si>
  <si>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</si>
  <si>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</si>
  <si>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</si>
  <si>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</si>
  <si>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</si>
  <si>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</si>
  <si>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</si>
  <si>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</si>
  <si>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</si>
  <si>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</si>
  <si>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</si>
  <si>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</si>
  <si>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</si>
  <si>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</si>
  <si>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</si>
  <si>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</si>
  <si>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</si>
  <si>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</si>
  <si>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</si>
  <si>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</si>
  <si>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</si>
  <si>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</si>
  <si>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</si>
  <si>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</si>
  <si>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</si>
  <si>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</si>
  <si>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</si>
  <si>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</si>
  <si>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</si>
  <si>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</si>
  <si>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</si>
  <si>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</si>
  <si>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</si>
  <si>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</si>
  <si>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</si>
  <si>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</si>
  <si>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</si>
  <si>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</si>
  <si>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</si>
  <si>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</si>
  <si>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</si>
  <si>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</si>
  <si>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</si>
  <si>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</si>
  <si>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</si>
  <si>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</si>
  <si>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</si>
  <si>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</si>
  <si>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</si>
  <si>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</si>
  <si>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</si>
  <si>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</si>
  <si>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</si>
  <si>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</si>
  <si>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</si>
  <si>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</si>
  <si>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</si>
  <si>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</si>
  <si>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</si>
  <si>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</si>
  <si>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</si>
  <si>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</si>
  <si>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</si>
  <si>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</si>
  <si>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</si>
  <si>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</si>
  <si>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</si>
  <si>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</si>
  <si>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</si>
  <si>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</si>
  <si>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</si>
  <si>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</si>
  <si>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</si>
  <si>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</si>
  <si>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</si>
  <si>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</si>
  <si>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</si>
  <si>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</si>
  <si>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</si>
  <si>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</si>
  <si>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</si>
  <si>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</si>
  <si>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</si>
  <si>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</si>
  <si>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</si>
  <si>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</si>
  <si>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</si>
  <si>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</si>
  <si>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</si>
  <si>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</si>
  <si>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</si>
  <si>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</si>
  <si>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</si>
  <si>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</si>
  <si>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</si>
  <si>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</si>
  <si>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</si>
  <si>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</si>
  <si>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</si>
  <si>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</si>
  <si>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</si>
  <si>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</si>
  <si>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</si>
  <si>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</si>
  <si>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</si>
  <si>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</si>
  <si>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</si>
  <si>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</si>
  <si>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</si>
  <si>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</si>
  <si>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</si>
  <si>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</si>
  <si>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</si>
  <si>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</si>
  <si>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</si>
  <si>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</si>
  <si>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</si>
  <si>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</si>
  <si>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</si>
  <si>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</si>
  <si>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</si>
  <si>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</si>
  <si>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</si>
  <si>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</si>
  <si>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</si>
  <si>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</si>
  <si>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</si>
  <si>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</si>
  <si>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</si>
  <si>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</si>
  <si>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</si>
  <si>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</si>
  <si>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</si>
  <si>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</si>
  <si>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</si>
  <si>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</si>
  <si>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</si>
  <si>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</si>
  <si>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</si>
  <si>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</si>
  <si>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</si>
  <si>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</si>
  <si>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</si>
  <si>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</si>
  <si>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</si>
  <si>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</si>
  <si>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</si>
  <si>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</si>
  <si>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</si>
  <si>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</si>
  <si>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</si>
  <si>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</si>
  <si>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</si>
  <si>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</si>
  <si>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</si>
  <si>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</si>
  <si>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</si>
  <si>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</si>
  <si>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</si>
  <si>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</si>
  <si>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</si>
  <si>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</si>
  <si>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</si>
  <si>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</si>
  <si>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</si>
  <si>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</si>
  <si>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</si>
  <si>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</si>
  <si>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</si>
  <si>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</si>
  <si>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</si>
  <si>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</si>
  <si>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</si>
  <si>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</si>
  <si>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</si>
  <si>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</si>
  <si>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</si>
  <si>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</si>
  <si>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</si>
  <si>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</si>
  <si>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</si>
  <si>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</si>
  <si>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</si>
  <si>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</si>
  <si>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</si>
  <si>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</si>
  <si>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</si>
  <si>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</si>
  <si>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</si>
  <si>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</si>
  <si>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</si>
  <si>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</si>
  <si>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</si>
  <si>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</si>
  <si>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</si>
  <si>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</si>
  <si>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</si>
  <si>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</si>
  <si>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</si>
  <si>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</si>
  <si>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</si>
  <si>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</si>
  <si>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</si>
  <si>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</si>
  <si>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</si>
  <si>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</si>
  <si>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</si>
  <si>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</si>
  <si>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</si>
  <si>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</si>
  <si>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</si>
  <si>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</si>
  <si>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</si>
  <si>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</si>
  <si>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</si>
  <si>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</si>
  <si>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</si>
  <si>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</si>
  <si>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</si>
  <si>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</si>
  <si>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</si>
  <si>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</si>
  <si>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</si>
  <si>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</si>
  <si>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</si>
  <si>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</si>
  <si>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</si>
  <si>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</si>
  <si>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</si>
  <si>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</si>
  <si>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</si>
  <si>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</si>
  <si>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</si>
  <si>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</si>
  <si>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</si>
  <si>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</si>
  <si>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</si>
  <si>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</si>
  <si>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</si>
  <si>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</si>
  <si>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</si>
  <si>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</si>
  <si>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</si>
  <si>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</si>
  <si>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</si>
  <si>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</si>
  <si>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</si>
  <si>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</si>
  <si>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</si>
  <si>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</si>
  <si>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</si>
  <si>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</si>
  <si>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</si>
  <si>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</si>
  <si>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</si>
  <si>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</si>
  <si>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</si>
  <si>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</si>
  <si>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</si>
  <si>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</si>
  <si>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</si>
  <si>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</si>
  <si>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</si>
  <si>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</si>
  <si>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</si>
  <si>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</si>
  <si>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</si>
  <si>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</si>
  <si>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</si>
  <si>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</si>
  <si>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</si>
  <si>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</si>
  <si>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</si>
  <si>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</si>
  <si>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</si>
  <si>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</si>
  <si>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</si>
  <si>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</si>
  <si>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</si>
  <si>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</si>
  <si>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</si>
  <si>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</si>
  <si>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</si>
  <si>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</si>
  <si>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</si>
  <si>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</si>
  <si>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</si>
  <si>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</si>
  <si>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</si>
  <si>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</si>
  <si>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</si>
  <si>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</si>
  <si>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</si>
  <si>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</si>
  <si>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</si>
  <si>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</si>
  <si>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</si>
  <si>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</si>
  <si>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</si>
  <si>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</si>
  <si>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</si>
  <si>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</si>
  <si>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</si>
  <si>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</si>
  <si>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</si>
  <si>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</si>
  <si>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</si>
  <si>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</si>
  <si>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</si>
  <si>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</si>
  <si>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</si>
  <si>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</si>
  <si>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</si>
  <si>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</si>
  <si>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</si>
  <si>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</si>
  <si>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</si>
  <si>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</si>
  <si>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</si>
  <si>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</si>
  <si>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</si>
  <si>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</si>
  <si>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</si>
  <si>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</si>
  <si>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</si>
  <si>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</si>
  <si>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</si>
  <si>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</si>
  <si>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</si>
  <si>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</si>
  <si>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</si>
  <si>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</si>
  <si>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</si>
  <si>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</si>
  <si>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</si>
  <si>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</si>
  <si>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</si>
  <si>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</si>
  <si>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</si>
  <si>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</si>
  <si>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</si>
  <si>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</si>
  <si>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</si>
  <si>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</si>
  <si>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</si>
  <si>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</si>
  <si>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</si>
  <si>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</si>
  <si>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</si>
  <si>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</si>
  <si>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</si>
  <si>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</si>
  <si>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</si>
  <si>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</si>
  <si>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</si>
  <si>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</si>
  <si>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</si>
  <si>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</si>
  <si>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</si>
  <si>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</si>
  <si>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</si>
  <si>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</si>
  <si>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</si>
  <si>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</si>
  <si>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</si>
  <si>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</si>
  <si>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</si>
  <si>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</si>
  <si>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</si>
  <si>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</si>
  <si>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</si>
  <si>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</si>
  <si>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</si>
  <si>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</si>
  <si>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</si>
  <si>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</si>
  <si>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</si>
  <si>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</si>
  <si>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</si>
  <si>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</si>
  <si>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</si>
  <si>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</si>
  <si>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</si>
  <si>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</si>
  <si>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</si>
  <si>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</si>
  <si>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</si>
  <si>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</si>
  <si>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</si>
  <si>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</si>
  <si>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</si>
  <si>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</si>
  <si>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</si>
  <si>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</si>
  <si>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</si>
  <si>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</si>
  <si>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</si>
  <si>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</si>
  <si>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</si>
  <si>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</si>
  <si>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</si>
  <si>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</si>
  <si>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</si>
  <si>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</si>
  <si>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</si>
  <si>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</si>
  <si>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</si>
  <si>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</si>
  <si>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</si>
  <si>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</si>
  <si>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</si>
  <si>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</si>
  <si>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</si>
  <si>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</si>
  <si>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</si>
  <si>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</si>
  <si>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</si>
  <si>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</si>
  <si>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</si>
  <si>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</si>
  <si>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</si>
  <si>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</si>
  <si>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</si>
  <si>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</si>
  <si>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</si>
  <si>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</si>
  <si>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</si>
  <si>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</si>
  <si>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</si>
  <si>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</si>
  <si>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</si>
  <si>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</si>
  <si>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</si>
  <si>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</si>
  <si>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</si>
  <si>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</si>
  <si>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</si>
  <si>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</si>
  <si>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</si>
  <si>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</si>
  <si>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</si>
  <si>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</si>
  <si>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</si>
  <si>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</si>
  <si>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</si>
  <si>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</si>
  <si>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</si>
  <si>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</si>
  <si>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</si>
  <si>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</si>
  <si>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</si>
  <si>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</si>
  <si>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</si>
  <si>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</si>
  <si>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</si>
  <si>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</si>
  <si>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</si>
  <si>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</si>
  <si>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</si>
  <si>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</si>
  <si>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</si>
  <si>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</si>
  <si>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</si>
  <si>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</si>
  <si>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</si>
  <si>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</si>
  <si>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</si>
  <si>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</si>
  <si>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</si>
  <si>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</si>
  <si>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</si>
  <si>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</si>
  <si>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</si>
  <si>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</si>
  <si>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</si>
  <si>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</si>
  <si>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</si>
  <si>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</si>
  <si>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</si>
  <si>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</si>
  <si>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</si>
  <si>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</si>
  <si>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</si>
  <si>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</si>
  <si>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</si>
  <si>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</si>
  <si>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</si>
  <si>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</si>
  <si>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</si>
  <si>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</si>
  <si>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</si>
  <si>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</si>
  <si>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</si>
  <si>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</si>
  <si>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</si>
  <si>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</si>
  <si>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</si>
  <si>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</si>
  <si>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</si>
  <si>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</si>
  <si>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</si>
  <si>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</si>
  <si>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</si>
  <si>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</si>
  <si>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</si>
  <si>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</si>
  <si>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</si>
  <si>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</si>
  <si>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</si>
  <si>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</si>
  <si>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</si>
  <si>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</si>
  <si>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</si>
  <si>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</si>
  <si>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</si>
  <si>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</si>
  <si>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</si>
  <si>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</si>
  <si>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</si>
  <si>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</si>
  <si>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</si>
  <si>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</si>
  <si>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</si>
  <si>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</si>
  <si>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</si>
  <si>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</si>
  <si>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</si>
  <si>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</si>
  <si>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</si>
  <si>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</si>
  <si>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</si>
  <si>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</si>
  <si>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</si>
  <si>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</si>
  <si>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</si>
  <si>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</si>
  <si>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</si>
  <si>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</si>
  <si>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</si>
  <si>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</si>
  <si>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</si>
  <si>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</si>
  <si>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</si>
  <si>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</si>
  <si>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</si>
  <si>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</si>
  <si>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</si>
  <si>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</si>
  <si>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</si>
  <si>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</si>
  <si>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</si>
  <si>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</si>
  <si>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</si>
  <si>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</si>
  <si>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</si>
  <si>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</si>
  <si>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</si>
  <si>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</si>
  <si>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</si>
  <si>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</si>
  <si>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</si>
  <si>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</si>
  <si>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</si>
  <si>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</si>
  <si>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</si>
  <si>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</si>
  <si>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</si>
  <si>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</si>
  <si>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</si>
  <si>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</si>
  <si>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</si>
  <si>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</si>
  <si>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</si>
  <si>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</si>
  <si>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</si>
  <si>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</si>
  <si>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</si>
  <si>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</si>
  <si>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</si>
  <si>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</si>
  <si>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</si>
  <si>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</si>
  <si>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</si>
  <si>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</si>
  <si>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</si>
  <si>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</si>
  <si>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</si>
  <si>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</si>
  <si>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</si>
  <si>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</si>
  <si>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</si>
  <si>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</si>
  <si>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</si>
  <si>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</si>
  <si>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</si>
  <si>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</si>
  <si>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</si>
  <si>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</si>
  <si>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</si>
  <si>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</si>
  <si>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</si>
  <si>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</si>
  <si>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</si>
  <si>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</si>
  <si>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</si>
  <si>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</si>
  <si>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</si>
  <si>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</si>
  <si>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</si>
  <si>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</si>
  <si>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</si>
  <si>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</si>
  <si>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</si>
  <si>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</si>
  <si>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</si>
  <si>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</si>
  <si>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</si>
  <si>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</si>
  <si>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</si>
  <si>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</si>
  <si>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</si>
  <si>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</si>
  <si>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</si>
  <si>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</si>
  <si>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</si>
  <si>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</si>
  <si>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</si>
  <si>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</si>
  <si>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</si>
  <si>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</si>
  <si>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</si>
  <si>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</si>
  <si>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</si>
  <si>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</si>
  <si>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</si>
  <si>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</si>
  <si>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</si>
  <si>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</si>
  <si>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</si>
  <si>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</si>
  <si>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</si>
  <si>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</si>
  <si>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</si>
  <si>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</si>
  <si>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</si>
  <si>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</si>
  <si>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</si>
  <si>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</si>
  <si>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</si>
  <si>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</si>
  <si>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</si>
  <si>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</si>
  <si>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</si>
  <si>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</si>
  <si>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</si>
  <si>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</si>
  <si>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</si>
  <si>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</si>
  <si>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</si>
  <si>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</si>
  <si>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</si>
  <si>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</si>
  <si>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</si>
  <si>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</si>
  <si>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</si>
  <si>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</si>
  <si>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</si>
  <si>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</si>
  <si>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</si>
  <si>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</si>
  <si>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</si>
  <si>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</si>
  <si>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</si>
  <si>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</si>
  <si>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</si>
  <si>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</si>
  <si>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</si>
  <si>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</si>
  <si>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</si>
  <si>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</si>
  <si>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</si>
  <si>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</si>
  <si>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</si>
  <si>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</si>
  <si>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</si>
  <si>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</si>
  <si>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</si>
  <si>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</si>
  <si>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</si>
  <si>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</si>
  <si>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</si>
  <si>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</si>
  <si>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</si>
  <si>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</si>
  <si>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</si>
  <si>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</si>
  <si>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</si>
  <si>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</si>
  <si>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</si>
  <si>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</si>
  <si>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</si>
  <si>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</si>
  <si>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</si>
  <si>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</si>
  <si>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</si>
  <si>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</si>
  <si>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</si>
  <si>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</si>
  <si>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</si>
  <si>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</si>
  <si>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</si>
  <si>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</si>
  <si>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</si>
  <si>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</si>
  <si>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</si>
  <si>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</si>
  <si>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</si>
  <si>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</si>
  <si>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</si>
  <si>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</si>
  <si>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</si>
  <si>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</si>
  <si>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</si>
  <si>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</si>
  <si>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</si>
  <si>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</si>
  <si>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</si>
  <si>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</si>
  <si>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</si>
  <si>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</si>
  <si>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</si>
  <si>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</si>
  <si>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</si>
  <si>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</si>
  <si>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</si>
  <si>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</si>
  <si>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</si>
  <si>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</si>
  <si>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</si>
  <si>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</si>
  <si>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</si>
  <si>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</si>
  <si>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</si>
  <si>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</si>
  <si>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</si>
  <si>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</si>
  <si>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</si>
  <si>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</si>
  <si>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</si>
  <si>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</si>
  <si>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</si>
  <si>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</si>
  <si>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</si>
  <si>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</si>
  <si>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</si>
  <si>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</si>
  <si>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</si>
  <si>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</si>
  <si>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</si>
  <si>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</si>
  <si>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</si>
  <si>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</si>
  <si>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</si>
  <si>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</si>
  <si>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</si>
  <si>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</si>
  <si>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</si>
  <si>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</si>
  <si>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</si>
  <si>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</si>
  <si>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</si>
  <si>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</si>
  <si>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</si>
  <si>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</si>
  <si>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</si>
  <si>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</si>
  <si>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</si>
  <si>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</si>
  <si>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</si>
  <si>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</si>
  <si>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</si>
  <si>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</si>
  <si>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</si>
  <si>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</si>
  <si>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</si>
  <si>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</si>
  <si>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</si>
  <si>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</si>
  <si>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</si>
  <si>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</si>
  <si>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</si>
  <si>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</si>
  <si>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</si>
  <si>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</si>
  <si>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</si>
  <si>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</si>
  <si>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</si>
  <si>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</si>
  <si>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</si>
  <si>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</si>
  <si>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</si>
  <si>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</si>
  <si>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</si>
  <si>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</si>
  <si>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</si>
  <si>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</si>
  <si>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</si>
  <si>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</si>
  <si>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</si>
  <si>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</si>
  <si>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</si>
  <si>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</si>
  <si>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</si>
  <si>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</si>
  <si>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</si>
  <si>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</si>
  <si>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</si>
  <si>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</si>
  <si>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</si>
  <si>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</si>
  <si>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</si>
  <si>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</si>
  <si>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</si>
  <si>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</si>
  <si>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</si>
  <si>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</si>
  <si>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</si>
  <si>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</si>
  <si>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</si>
  <si>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</si>
  <si>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</si>
  <si>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</si>
  <si>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</si>
  <si>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</si>
  <si>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</si>
  <si>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</si>
  <si>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</si>
  <si>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</si>
  <si>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</si>
  <si>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</si>
  <si>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</si>
  <si>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</si>
  <si>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</si>
  <si>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</si>
  <si>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</si>
  <si>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</si>
  <si>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</si>
  <si>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</si>
  <si>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</si>
  <si>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</si>
  <si>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</si>
  <si>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</si>
  <si>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</si>
  <si>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</si>
  <si>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</si>
  <si>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</si>
  <si>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</si>
  <si>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</si>
  <si>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</si>
  <si>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</si>
  <si>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</si>
  <si>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</si>
  <si>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</si>
  <si>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</si>
  <si>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</si>
  <si>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</si>
  <si>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</si>
  <si>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</si>
  <si>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</si>
  <si>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</si>
  <si>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</si>
  <si>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</si>
  <si>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</si>
  <si>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</si>
  <si>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</si>
  <si>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</si>
  <si>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</si>
  <si>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</si>
  <si>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</si>
  <si>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</si>
  <si>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</si>
  <si>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</si>
  <si>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</si>
  <si>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</si>
  <si>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</si>
  <si>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</si>
  <si>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</si>
  <si>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</si>
  <si>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</si>
  <si>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</si>
  <si>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</si>
  <si>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</si>
  <si>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</si>
  <si>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</si>
  <si>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</si>
  <si>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</si>
  <si>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</si>
  <si>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</si>
  <si>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</si>
  <si>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</si>
  <si>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</si>
  <si>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</si>
  <si>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</si>
  <si>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</si>
  <si>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</si>
  <si>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</si>
  <si>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</si>
  <si>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</si>
  <si>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</si>
  <si>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</si>
  <si>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</si>
  <si>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</si>
  <si>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</si>
  <si>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</si>
  <si>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</si>
  <si>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</si>
  <si>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</si>
  <si>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</si>
  <si>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</si>
  <si>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</si>
  <si>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</si>
  <si>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</si>
  <si>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</si>
  <si>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</si>
  <si>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</si>
  <si>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</si>
  <si>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</si>
  <si>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</si>
  <si>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</si>
  <si>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</si>
  <si>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</si>
  <si>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</si>
  <si>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</si>
  <si>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</si>
  <si>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</si>
  <si>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</si>
  <si>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</si>
  <si>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</si>
  <si>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</si>
  <si>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</si>
  <si>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</si>
  <si>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</si>
  <si>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</si>
  <si>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</si>
  <si>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</si>
  <si>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</si>
  <si>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</si>
  <si>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</si>
  <si>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</si>
  <si>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</si>
  <si>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</si>
  <si>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</si>
  <si>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</si>
  <si>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</si>
  <si>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</si>
  <si>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</si>
  <si>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</si>
  <si>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</si>
  <si>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</si>
  <si>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</si>
  <si>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</si>
  <si>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</si>
  <si>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</si>
  <si>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</si>
  <si>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</si>
  <si>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</si>
  <si>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</si>
  <si>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</si>
  <si>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</si>
  <si>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</si>
  <si>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</si>
  <si>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</si>
  <si>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</si>
  <si>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</si>
  <si>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</si>
  <si>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</si>
  <si>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</si>
  <si>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</si>
  <si>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</si>
  <si>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</si>
  <si>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</si>
  <si>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</si>
  <si>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</si>
  <si>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</si>
  <si>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</si>
  <si>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</si>
  <si>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</si>
  <si>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</si>
  <si>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</si>
  <si>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</si>
  <si>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</si>
  <si>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</si>
  <si>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</si>
  <si>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</si>
  <si>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</si>
  <si>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</si>
  <si>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</si>
  <si>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</si>
  <si>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</si>
  <si>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</si>
  <si>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</si>
  <si>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</si>
  <si>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</si>
  <si>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</si>
  <si>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</si>
  <si>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</si>
  <si>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</si>
  <si>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</si>
  <si>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</si>
  <si>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</si>
  <si>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</si>
  <si>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</si>
  <si>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</si>
  <si>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</si>
  <si>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</si>
  <si>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</si>
  <si>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</si>
  <si>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</si>
  <si>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</si>
  <si>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</si>
  <si>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</si>
  <si>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</si>
  <si>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</si>
  <si>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</si>
  <si>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</si>
  <si>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</si>
  <si>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</si>
  <si>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</si>
  <si>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</si>
  <si>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</si>
  <si>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</si>
  <si>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</si>
  <si>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</si>
  <si>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</si>
  <si>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</si>
  <si>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</si>
  <si>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</si>
  <si>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</si>
  <si>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</si>
  <si>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</si>
  <si>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</si>
  <si>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</si>
  <si>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</si>
  <si>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</si>
  <si>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</si>
  <si>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</si>
  <si>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</si>
  <si>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</si>
  <si>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</si>
  <si>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</si>
  <si>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</si>
  <si>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</si>
  <si>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</si>
  <si>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</si>
  <si>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</si>
  <si>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</si>
  <si>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</si>
  <si>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</si>
  <si>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</si>
  <si>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</si>
  <si>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</si>
  <si>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</si>
  <si>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</si>
  <si>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</si>
  <si>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</si>
  <si>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</si>
  <si>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</si>
  <si>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</si>
  <si>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</si>
  <si>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</si>
  <si>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</si>
  <si>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</si>
  <si>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</si>
  <si>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</si>
  <si>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</si>
  <si>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</si>
  <si>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</si>
  <si>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</si>
  <si>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</si>
  <si>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</si>
  <si>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</si>
  <si>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</si>
  <si>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</si>
  <si>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</si>
  <si>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</si>
  <si>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</si>
  <si>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</si>
  <si>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</si>
  <si>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</si>
  <si>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</si>
  <si>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</si>
  <si>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</si>
  <si>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</si>
  <si>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</si>
  <si>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</si>
  <si>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</si>
  <si>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</si>
  <si>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</si>
  <si>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</si>
  <si>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</si>
  <si>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</si>
  <si>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</si>
  <si>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</si>
  <si>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</si>
  <si>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</si>
  <si>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</si>
  <si>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</si>
  <si>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</si>
  <si>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</si>
  <si>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</si>
  <si>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</si>
  <si>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</si>
  <si>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</si>
  <si>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</si>
  <si>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</si>
  <si>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</si>
  <si>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</si>
  <si>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</si>
  <si>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</si>
  <si>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</si>
  <si>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</si>
  <si>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</si>
  <si>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</si>
  <si>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</si>
  <si>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</si>
  <si>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</si>
  <si>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</si>
  <si>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</si>
  <si>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</si>
  <si>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</si>
  <si>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</si>
  <si>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</si>
  <si>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</si>
  <si>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</si>
  <si>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</si>
  <si>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</si>
  <si>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</si>
  <si>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</si>
  <si>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</si>
  <si>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</si>
  <si>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</si>
  <si>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</si>
  <si>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</si>
  <si>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</si>
  <si>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</si>
  <si>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</si>
  <si>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</si>
  <si>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</si>
  <si>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</si>
  <si>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</si>
  <si>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</si>
  <si>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</si>
  <si>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</si>
  <si>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</si>
  <si>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</si>
  <si>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</si>
  <si>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</si>
  <si>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</si>
  <si>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</si>
  <si>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</si>
  <si>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</si>
  <si>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</si>
  <si>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</si>
  <si>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</si>
  <si>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</si>
  <si>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</si>
  <si>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</si>
  <si>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</si>
  <si>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</si>
  <si>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</si>
  <si>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</si>
  <si>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</si>
  <si>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</si>
  <si>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</si>
  <si>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</si>
  <si>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</si>
  <si>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</si>
  <si>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</si>
  <si>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</si>
  <si>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</si>
  <si>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</si>
  <si>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</si>
  <si>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</si>
  <si>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</si>
  <si>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</si>
  <si>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</si>
  <si>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</si>
  <si>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</si>
  <si>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</si>
  <si>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</si>
  <si>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</si>
  <si>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</si>
  <si>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</si>
  <si>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</si>
  <si>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</si>
  <si>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</si>
  <si>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</si>
  <si>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</si>
  <si>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</si>
  <si>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</si>
  <si>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</si>
  <si>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</si>
  <si>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</si>
  <si>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</si>
  <si>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</si>
  <si>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</si>
  <si>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</si>
  <si>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</si>
  <si>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</si>
  <si>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</si>
  <si>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</si>
  <si>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</si>
  <si>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</si>
  <si>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</si>
  <si>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</si>
  <si>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</si>
  <si>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</si>
  <si>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</si>
  <si>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</si>
  <si>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</si>
  <si>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</si>
  <si>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</si>
  <si>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</si>
  <si>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</si>
  <si>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</si>
  <si>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</si>
  <si>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</si>
  <si>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</si>
  <si>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</si>
  <si>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</si>
  <si>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</si>
  <si>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</si>
  <si>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</si>
  <si>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</si>
  <si>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</si>
  <si>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</si>
  <si>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</si>
  <si>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</si>
  <si>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</si>
  <si>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</si>
  <si>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</si>
  <si>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</si>
  <si>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</si>
  <si>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</si>
  <si>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</si>
  <si>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</si>
  <si>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</si>
  <si>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</si>
  <si>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</si>
  <si>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</si>
  <si>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</si>
  <si>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</si>
  <si>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</si>
  <si>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</si>
  <si>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</si>
  <si>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</si>
  <si>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</si>
  <si>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</si>
  <si>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</si>
  <si>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</si>
  <si>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</si>
  <si>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</si>
  <si>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</si>
  <si>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</si>
  <si>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</si>
  <si>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</si>
  <si>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</si>
  <si>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</si>
  <si>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</si>
  <si>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</si>
  <si>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</si>
  <si>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</si>
  <si>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</si>
  <si>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</si>
  <si>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</si>
  <si>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</si>
  <si>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</si>
  <si>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</si>
  <si>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</si>
  <si>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</si>
  <si>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</si>
  <si>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</si>
  <si>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</si>
  <si>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</si>
  <si>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</si>
  <si>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</si>
  <si>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</si>
  <si>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</si>
  <si>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</si>
  <si>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</si>
  <si>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</si>
  <si>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</si>
  <si>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</si>
  <si>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</si>
  <si>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</si>
  <si>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</si>
  <si>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</si>
  <si>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</si>
  <si>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</si>
  <si>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</si>
  <si>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</si>
  <si>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</si>
  <si>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</si>
  <si>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</si>
  <si>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</si>
  <si>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</si>
  <si>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</si>
  <si>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</si>
  <si>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</si>
  <si>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</si>
  <si>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</si>
  <si>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</si>
  <si>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</si>
  <si>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</si>
  <si>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</si>
  <si>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</si>
  <si>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</si>
  <si>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</si>
  <si>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</si>
  <si>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</si>
  <si>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</si>
  <si>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</si>
  <si>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</si>
  <si>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</si>
  <si>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</si>
  <si>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</si>
  <si>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</si>
  <si>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</si>
  <si>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</si>
  <si>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</si>
  <si>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</si>
  <si>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</si>
  <si>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</si>
  <si>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</si>
  <si>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</si>
  <si>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</si>
  <si>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</si>
  <si>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</si>
  <si>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</si>
  <si>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</si>
  <si>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</si>
  <si>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</si>
  <si>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</si>
  <si>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</si>
  <si>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</si>
  <si>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</si>
  <si>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</si>
  <si>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</si>
  <si>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</si>
  <si>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</si>
  <si>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</si>
  <si>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</si>
  <si>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</si>
  <si>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</si>
  <si>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</si>
  <si>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</si>
  <si>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</si>
  <si>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</si>
  <si>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</si>
  <si>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</si>
  <si>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</si>
  <si>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</si>
  <si>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</si>
  <si>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</si>
  <si>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</si>
  <si>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</si>
  <si>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</si>
  <si>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</si>
  <si>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</si>
  <si>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</si>
  <si>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</si>
  <si>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</si>
  <si>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</si>
  <si>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</si>
  <si>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</si>
  <si>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</si>
  <si>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</si>
  <si>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</si>
  <si>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</si>
  <si>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</si>
  <si>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</si>
  <si>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</si>
  <si>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</si>
  <si>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</si>
  <si>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</si>
  <si>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</si>
  <si>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</si>
  <si>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</si>
  <si>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</si>
  <si>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</si>
  <si>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</si>
  <si>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</si>
  <si>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</si>
  <si>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</si>
  <si>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</si>
  <si>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</si>
  <si>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</si>
  <si>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</si>
  <si>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</si>
  <si>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</si>
  <si>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</si>
  <si>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</si>
  <si>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</si>
  <si>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</si>
  <si>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</si>
  <si>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</si>
  <si>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</si>
  <si>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</si>
  <si>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</si>
  <si>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</si>
  <si>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</si>
  <si>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</si>
  <si>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</si>
  <si>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</si>
  <si>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</si>
  <si>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</si>
  <si>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</si>
  <si>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</si>
  <si>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</si>
  <si>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</si>
  <si>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</si>
  <si>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</si>
  <si>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</si>
  <si>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</si>
  <si>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</si>
  <si>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</si>
  <si>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</si>
  <si>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</si>
  <si>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</si>
  <si>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</si>
  <si>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</si>
  <si>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</si>
  <si>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</si>
  <si>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</si>
  <si>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</si>
  <si>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</si>
  <si>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</si>
  <si>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</si>
  <si>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</si>
  <si>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</si>
  <si>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</si>
  <si>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</si>
  <si>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</si>
  <si>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</si>
  <si>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</si>
  <si>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</si>
  <si>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</si>
  <si>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</si>
  <si>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</si>
  <si>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</si>
  <si>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</si>
  <si>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</si>
  <si>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</si>
  <si>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</si>
  <si>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</si>
  <si>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</si>
  <si>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</si>
  <si>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</si>
  <si>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</si>
  <si>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</si>
  <si>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</si>
  <si>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</si>
  <si>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</si>
  <si>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</si>
  <si>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</si>
  <si>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</si>
  <si>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</si>
  <si>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</si>
  <si>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</si>
  <si>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</si>
  <si>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</si>
  <si>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</si>
  <si>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</si>
  <si>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</si>
  <si>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</si>
  <si>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</si>
  <si>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</si>
  <si>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</si>
  <si>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</si>
  <si>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</si>
  <si>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</si>
  <si>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</si>
  <si>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</si>
  <si>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</si>
  <si>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</si>
  <si>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</si>
  <si>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</si>
  <si>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</si>
  <si>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</si>
  <si>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</si>
  <si>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</si>
  <si>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</si>
  <si>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</si>
  <si>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</si>
  <si>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</si>
  <si>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</si>
  <si>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</si>
  <si>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</si>
  <si>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</si>
  <si>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</si>
  <si>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</si>
  <si>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</si>
  <si>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</si>
  <si>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</si>
  <si>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</si>
  <si>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</si>
  <si>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</si>
  <si>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</si>
  <si>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</si>
  <si>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</si>
  <si>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</si>
  <si>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</si>
  <si>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</si>
  <si>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</si>
  <si>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</si>
  <si>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</si>
  <si>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</si>
  <si>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</si>
  <si>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</si>
  <si>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</si>
  <si>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</si>
  <si>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</si>
  <si>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</si>
  <si>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</si>
  <si>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</si>
  <si>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</si>
  <si>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</si>
  <si>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</si>
  <si>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</si>
  <si>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</si>
  <si>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</si>
  <si>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</si>
  <si>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</si>
  <si>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</si>
  <si>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</si>
  <si>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</si>
  <si>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</si>
  <si>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</si>
  <si>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</si>
  <si>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</si>
  <si>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</si>
  <si>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</si>
  <si>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</si>
  <si>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</si>
  <si>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</si>
  <si>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</si>
  <si>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</si>
  <si>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</si>
  <si>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</si>
  <si>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</si>
  <si>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</si>
  <si>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</si>
  <si>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</si>
  <si>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</si>
  <si>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</si>
  <si>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</si>
  <si>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</si>
  <si>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</si>
  <si>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</si>
  <si>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</si>
  <si>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</si>
  <si>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</si>
  <si>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</si>
  <si>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</si>
  <si>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</si>
  <si>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</si>
  <si>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</si>
  <si>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</si>
  <si>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</si>
  <si>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</si>
  <si>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</si>
  <si>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</si>
  <si>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</si>
  <si>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</si>
  <si>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</si>
  <si>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</si>
  <si>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</si>
  <si>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</si>
  <si>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</si>
  <si>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</si>
  <si>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</si>
  <si>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</si>
  <si>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</si>
  <si>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</si>
  <si>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</si>
  <si>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</si>
  <si>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</si>
  <si>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</si>
  <si>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</si>
  <si>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</si>
  <si>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</si>
  <si>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</si>
  <si>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</si>
  <si>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</si>
  <si>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</si>
  <si>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</si>
  <si>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</si>
  <si>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</si>
  <si>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</si>
  <si>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</si>
  <si>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</si>
  <si>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</si>
  <si>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</si>
  <si>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</si>
  <si>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</si>
  <si>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</si>
  <si>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</si>
  <si>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</si>
  <si>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</si>
  <si>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</si>
  <si>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</si>
  <si>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</si>
  <si>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</si>
  <si>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</si>
  <si>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</si>
  <si>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</si>
  <si>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</si>
  <si>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</si>
  <si>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</si>
  <si>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</si>
  <si>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</si>
  <si>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</si>
  <si>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</si>
  <si>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</si>
  <si>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</si>
  <si>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</si>
  <si>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</si>
  <si>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</si>
  <si>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</si>
  <si>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</si>
  <si>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</si>
  <si>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</si>
  <si>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</si>
  <si>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</si>
  <si>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</si>
  <si>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</si>
  <si>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</si>
  <si>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</si>
  <si>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</si>
  <si>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</si>
  <si>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</si>
  <si>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</si>
  <si>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</si>
  <si>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</si>
  <si>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</si>
  <si>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</si>
  <si>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</si>
  <si>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</si>
  <si>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</si>
  <si>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</si>
  <si>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</si>
  <si>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</si>
  <si>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</si>
  <si>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</si>
  <si>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</si>
  <si>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</si>
  <si>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</si>
  <si>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</si>
  <si>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</si>
  <si>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</si>
  <si>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</si>
  <si>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</si>
  <si>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</si>
  <si>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</si>
  <si>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</si>
  <si>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</si>
  <si>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</si>
  <si>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</si>
  <si>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</si>
  <si>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</si>
  <si>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</si>
  <si>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</si>
  <si>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</si>
  <si>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</si>
  <si>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</si>
  <si>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</si>
  <si>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</si>
  <si>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</si>
  <si>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</si>
  <si>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</si>
  <si>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</si>
  <si>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</si>
  <si>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</si>
  <si>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</si>
  <si>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</si>
  <si>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</si>
  <si>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</si>
  <si>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</si>
  <si>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</si>
  <si>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</si>
  <si>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</si>
  <si>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</si>
  <si>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</si>
  <si>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</si>
  <si>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</si>
  <si>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</si>
  <si>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</si>
  <si>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</si>
  <si>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</si>
  <si>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</si>
  <si>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</si>
  <si>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</si>
  <si>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</si>
  <si>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</si>
  <si>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</si>
  <si>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</si>
  <si>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</si>
  <si>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</si>
  <si>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</si>
  <si>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</si>
  <si>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</si>
  <si>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</si>
  <si>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</si>
  <si>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</si>
  <si>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</si>
  <si>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</si>
  <si>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</si>
  <si>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</si>
  <si>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</si>
  <si>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</si>
  <si>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</si>
  <si>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</si>
  <si>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</si>
  <si>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</si>
  <si>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</si>
  <si>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</si>
  <si>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</si>
  <si>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</si>
  <si>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</si>
  <si>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</si>
  <si>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</si>
  <si>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</si>
  <si>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</si>
  <si>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</si>
  <si>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</si>
  <si>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</si>
  <si>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</si>
  <si>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</si>
  <si>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</si>
  <si>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</si>
  <si>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</si>
  <si>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</si>
  <si>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</si>
  <si>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</si>
  <si>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</si>
  <si>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</si>
  <si>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</si>
  <si>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</si>
  <si>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</si>
  <si>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</si>
  <si>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</si>
  <si>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</si>
  <si>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</si>
  <si>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</si>
  <si>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</si>
  <si>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</si>
  <si>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</si>
  <si>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</si>
  <si>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</si>
  <si>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</si>
  <si>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</si>
  <si>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</si>
  <si>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</si>
  <si>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</si>
  <si>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</si>
  <si>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</si>
  <si>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</si>
  <si>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</si>
  <si>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</si>
  <si>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</si>
  <si>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</si>
  <si>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</si>
  <si>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</si>
  <si>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</si>
  <si>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</si>
  <si>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</si>
  <si>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</si>
  <si>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</si>
  <si>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</si>
  <si>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</si>
  <si>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</si>
  <si>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</si>
  <si>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</si>
  <si>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</si>
  <si>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</si>
  <si>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</si>
  <si>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</si>
  <si>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</si>
  <si>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</si>
  <si>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</si>
  <si>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</si>
  <si>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</si>
  <si>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</si>
  <si>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</si>
  <si>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</si>
  <si>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</si>
  <si>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</si>
  <si>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</si>
  <si>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</si>
  <si>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</si>
  <si>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</si>
  <si>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</si>
  <si>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</si>
  <si>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</si>
  <si>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</si>
  <si>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</si>
  <si>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</si>
  <si>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</si>
  <si>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</si>
  <si>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</si>
  <si>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</si>
  <si>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</si>
  <si>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</si>
  <si>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</si>
  <si>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</si>
  <si>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</si>
  <si>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</si>
  <si>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</si>
  <si>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</si>
  <si>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</si>
  <si>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</si>
  <si>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</si>
  <si>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</si>
  <si>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</si>
  <si>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</si>
  <si>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</si>
  <si>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</si>
  <si>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</si>
  <si>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</si>
  <si>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</si>
  <si>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</si>
  <si>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</si>
  <si>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</si>
  <si>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</si>
  <si>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</si>
  <si>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</si>
  <si>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</si>
  <si>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</si>
  <si>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</si>
  <si>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</si>
  <si>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</si>
  <si>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</si>
  <si>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</si>
  <si>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</si>
  <si>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</si>
  <si>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</si>
  <si>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</si>
  <si>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</si>
  <si>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</si>
  <si>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</si>
  <si>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</si>
  <si>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</si>
  <si>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</si>
  <si>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</si>
  <si>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</si>
  <si>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</si>
  <si>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</si>
  <si>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</si>
  <si>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</si>
  <si>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</si>
  <si>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</si>
  <si>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</si>
  <si>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</si>
  <si>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</si>
  <si>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</si>
  <si>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</si>
  <si>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</si>
  <si>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</si>
  <si>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</si>
  <si>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</si>
  <si>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</si>
  <si>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</si>
  <si>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</si>
  <si>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</si>
  <si>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</si>
  <si>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</si>
  <si>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</si>
  <si>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</si>
  <si>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</si>
  <si>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</si>
  <si>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</si>
  <si>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</si>
  <si>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</si>
  <si>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</si>
  <si>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</si>
  <si>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</si>
  <si>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</si>
  <si>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</si>
  <si>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</si>
  <si>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</si>
  <si>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</si>
  <si>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</si>
  <si>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</si>
  <si>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</si>
  <si>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</si>
  <si>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</si>
  <si>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</si>
  <si>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</si>
  <si>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</si>
  <si>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</si>
  <si>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</si>
  <si>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</si>
  <si>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</si>
  <si>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</si>
  <si>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</si>
  <si>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</si>
  <si>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</si>
  <si>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</si>
  <si>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</si>
  <si>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</si>
  <si>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</si>
  <si>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</si>
  <si>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</si>
  <si>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</si>
  <si>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</si>
  <si>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</si>
  <si>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</si>
  <si>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</si>
  <si>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</si>
  <si>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</si>
  <si>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</si>
  <si>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</si>
  <si>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</si>
  <si>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</si>
  <si>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</si>
  <si>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</si>
  <si>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</si>
  <si>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</si>
  <si>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</si>
  <si>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</si>
  <si>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</si>
  <si>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</si>
  <si>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</si>
  <si>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</si>
  <si>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</si>
  <si>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</si>
  <si>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</si>
  <si>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</si>
  <si>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</si>
  <si>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</si>
  <si>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</si>
  <si>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</si>
  <si>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</si>
  <si>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</si>
  <si>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</si>
  <si>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</si>
  <si>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</si>
  <si>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</si>
  <si>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</si>
  <si>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</si>
  <si>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</si>
  <si>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</si>
  <si>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</si>
  <si>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</si>
  <si>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</si>
  <si>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</si>
  <si>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</si>
  <si>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</si>
  <si>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</si>
  <si>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</si>
  <si>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</si>
  <si>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</si>
  <si>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</si>
  <si>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</si>
  <si>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</si>
  <si>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</si>
  <si>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</si>
  <si>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</si>
  <si>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</si>
  <si>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</si>
  <si>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</si>
  <si>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</si>
  <si>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</si>
  <si>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</si>
  <si>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</si>
  <si>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</si>
  <si>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</si>
  <si>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</si>
  <si>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</si>
  <si>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</si>
  <si>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</si>
  <si>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</si>
  <si>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</si>
  <si>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</si>
  <si>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</si>
  <si>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</si>
  <si>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</si>
  <si>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</si>
  <si>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</si>
  <si>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</si>
  <si>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</si>
  <si>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</si>
  <si>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</si>
  <si>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</si>
  <si>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</si>
  <si>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</si>
  <si>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</si>
  <si>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</si>
  <si>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</si>
  <si>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</si>
  <si>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</si>
  <si>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</si>
  <si>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</si>
  <si>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</si>
  <si>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</si>
  <si>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</si>
  <si>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</si>
  <si>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</si>
  <si>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</si>
  <si>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</si>
  <si>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</si>
  <si>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</si>
  <si>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</si>
  <si>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</si>
  <si>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</si>
  <si>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</si>
  <si>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</si>
  <si>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</si>
  <si>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</si>
  <si>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</si>
  <si>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</si>
  <si>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</si>
  <si>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</si>
  <si>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</si>
  <si>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</si>
  <si>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</si>
  <si>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</si>
  <si>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</si>
  <si>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</si>
  <si>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</si>
  <si>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</si>
  <si>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</si>
  <si>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</si>
  <si>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</si>
  <si>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</si>
  <si>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</si>
  <si>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</si>
  <si>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</si>
  <si>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</si>
  <si>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</si>
  <si>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</si>
  <si>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</si>
  <si>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</si>
  <si>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</si>
  <si>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</si>
  <si>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</si>
  <si>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</si>
  <si>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</si>
  <si>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</si>
  <si>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</si>
  <si>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</si>
  <si>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</si>
  <si>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</si>
  <si>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</si>
  <si>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</si>
  <si>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</si>
  <si>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</si>
  <si>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</si>
  <si>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</si>
  <si>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</si>
  <si>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</si>
  <si>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</si>
  <si>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</si>
  <si>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</si>
  <si>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</si>
  <si>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</si>
  <si>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</si>
  <si>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</si>
  <si>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</si>
  <si>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</si>
  <si>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</si>
  <si>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</si>
  <si>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</si>
  <si>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</si>
  <si>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</si>
  <si>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</si>
  <si>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</si>
  <si>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</si>
  <si>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</si>
  <si>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</si>
  <si>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</si>
  <si>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</si>
  <si>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</si>
  <si>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</si>
  <si>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</si>
  <si>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</si>
  <si>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</si>
  <si>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</si>
  <si>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</si>
  <si>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</si>
  <si>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</si>
  <si>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</si>
  <si>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</si>
  <si>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</si>
  <si>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</si>
  <si>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</si>
  <si>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</si>
  <si>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</si>
  <si>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</si>
  <si>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</si>
  <si>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</si>
  <si>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</si>
  <si>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</si>
  <si>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</si>
  <si>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</si>
  <si>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</si>
  <si>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</si>
  <si>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</si>
  <si>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</si>
  <si>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</si>
  <si>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</si>
  <si>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</si>
  <si>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</si>
  <si>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</si>
  <si>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</si>
  <si>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</si>
  <si>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</si>
  <si>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</si>
  <si>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</si>
  <si>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</si>
  <si>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</si>
  <si>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</si>
  <si>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</si>
  <si>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</si>
  <si>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</si>
  <si>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</si>
  <si>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</si>
  <si>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</si>
  <si>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</si>
  <si>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</si>
  <si>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</si>
  <si>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</si>
  <si>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</si>
  <si>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</si>
  <si>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</si>
  <si>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</si>
  <si>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</si>
  <si>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</si>
  <si>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</si>
  <si>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</si>
  <si>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</si>
  <si>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</si>
  <si>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</si>
  <si>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</si>
  <si>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</si>
  <si>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</si>
  <si>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</si>
  <si>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</si>
  <si>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</si>
  <si>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</si>
  <si>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</si>
  <si>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</si>
  <si>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</si>
  <si>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</si>
  <si>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</si>
  <si>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</si>
  <si>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</si>
  <si>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</si>
  <si>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</si>
  <si>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</si>
  <si>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</si>
  <si>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</si>
  <si>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</si>
  <si>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</si>
  <si>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</si>
  <si>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</si>
  <si>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</si>
  <si>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</si>
  <si>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</si>
  <si>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</si>
  <si>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</si>
  <si>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</si>
  <si>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</si>
  <si>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</si>
  <si>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</si>
  <si>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</si>
  <si>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</si>
  <si>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</si>
  <si>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</si>
  <si>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</si>
  <si>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</si>
  <si>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</si>
  <si>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</si>
  <si>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</si>
  <si>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</si>
  <si>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</si>
  <si>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</si>
  <si>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</si>
  <si>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</si>
  <si>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</si>
  <si>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</si>
  <si>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</si>
  <si>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</si>
  <si>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</si>
  <si>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</si>
  <si>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</si>
  <si>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</si>
  <si>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</si>
  <si>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</si>
  <si>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</si>
  <si>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</si>
  <si>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</si>
  <si>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</si>
  <si>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</si>
  <si>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</si>
  <si>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</si>
  <si>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</si>
  <si>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</si>
  <si>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</si>
  <si>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</si>
  <si>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</si>
  <si>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</si>
  <si>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</si>
  <si>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</si>
  <si>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</si>
  <si>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</si>
  <si>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</si>
  <si>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</si>
  <si>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</si>
  <si>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</si>
  <si>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</si>
  <si>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</si>
  <si>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</si>
  <si>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</si>
  <si>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</si>
  <si>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</si>
  <si>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</si>
  <si>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</si>
  <si>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</si>
  <si>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</si>
  <si>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</si>
  <si>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</si>
  <si>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</si>
  <si>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</si>
  <si>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</si>
  <si>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</si>
  <si>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</si>
  <si>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</si>
  <si>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</si>
  <si>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</si>
  <si>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</si>
  <si>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</si>
  <si>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</si>
  <si>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</si>
  <si>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</si>
  <si>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</si>
  <si>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</si>
  <si>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</si>
  <si>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</si>
  <si>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</si>
  <si>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</si>
  <si>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</si>
  <si>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</si>
  <si>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</si>
  <si>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</si>
  <si>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</si>
  <si>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</si>
  <si>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</si>
  <si>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</si>
  <si>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</si>
  <si>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</si>
  <si>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</si>
  <si>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</si>
  <si>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</si>
  <si>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</si>
  <si>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</si>
  <si>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</si>
  <si>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</si>
  <si>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</si>
  <si>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</si>
  <si>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</si>
  <si>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</si>
  <si>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</si>
  <si>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</si>
  <si>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</si>
  <si>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</si>
  <si>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</si>
  <si>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</si>
  <si>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</si>
  <si>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</si>
  <si>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</si>
  <si>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</si>
  <si>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</si>
  <si>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</si>
  <si>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</si>
  <si>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</si>
  <si>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</si>
  <si>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</si>
  <si>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</si>
  <si>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</si>
  <si>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</si>
  <si>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</si>
  <si>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</si>
  <si>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</si>
  <si>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</si>
  <si>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</si>
  <si>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</si>
  <si>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</si>
  <si>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</si>
  <si>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</si>
  <si>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</si>
  <si>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</si>
  <si>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</si>
  <si>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</si>
  <si>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</si>
  <si>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</si>
  <si>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</si>
  <si>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</si>
  <si>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</si>
  <si>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</si>
  <si>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</si>
  <si>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</si>
  <si>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</si>
  <si>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</si>
  <si>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</si>
  <si>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</si>
  <si>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</si>
  <si>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</si>
  <si>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</si>
  <si>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</si>
  <si>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</si>
  <si>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</si>
  <si>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</si>
  <si>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</si>
  <si>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</si>
  <si>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</si>
  <si>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</si>
  <si>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</si>
  <si>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</si>
  <si>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</si>
  <si>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</si>
  <si>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</si>
  <si>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</si>
  <si>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</si>
  <si>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</si>
  <si>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</si>
  <si>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</si>
  <si>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</si>
  <si>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</si>
  <si>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</si>
  <si>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</si>
  <si>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</si>
  <si>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</si>
  <si>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</si>
  <si>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</si>
  <si>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</si>
  <si>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</si>
  <si>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</si>
  <si>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</si>
  <si>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</si>
  <si>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</si>
  <si>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</si>
  <si>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</si>
  <si>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</si>
  <si>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</si>
  <si>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</si>
  <si>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</si>
  <si>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</si>
  <si>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</si>
  <si>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</si>
  <si>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</si>
  <si>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</si>
  <si>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</si>
  <si>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</si>
  <si>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</si>
  <si>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</si>
  <si>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</si>
  <si>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</si>
  <si>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</si>
  <si>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</si>
  <si>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</si>
  <si>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</si>
  <si>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</si>
  <si>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</si>
  <si>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</si>
  <si>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</si>
  <si>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</si>
  <si>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</si>
  <si>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</si>
  <si>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</si>
  <si>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</si>
  <si>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</si>
  <si>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</si>
  <si>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</si>
  <si>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</si>
  <si>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</si>
  <si>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</si>
  <si>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</si>
  <si>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</si>
  <si>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</si>
  <si>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</si>
  <si>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</si>
  <si>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</si>
  <si>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</si>
  <si>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</si>
  <si>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</si>
  <si>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</si>
  <si>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</si>
  <si>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</si>
  <si>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</si>
  <si>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</si>
  <si>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</si>
  <si>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</si>
  <si>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</si>
  <si>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</si>
  <si>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</si>
  <si>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</si>
  <si>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</si>
  <si>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</si>
  <si>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</si>
  <si>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</si>
  <si>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</si>
  <si>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</si>
  <si>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</si>
  <si>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</si>
  <si>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</si>
  <si>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</si>
  <si>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</si>
  <si>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</si>
  <si>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</si>
  <si>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</si>
  <si>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</si>
  <si>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</si>
  <si>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</si>
  <si>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</si>
  <si>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</si>
  <si>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</si>
  <si>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</si>
  <si>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</si>
  <si>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</si>
  <si>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</si>
  <si>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</si>
  <si>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</si>
  <si>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</si>
  <si>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</si>
  <si>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</si>
  <si>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</si>
  <si>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</si>
  <si>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</si>
  <si>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</si>
  <si>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</si>
  <si>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</si>
  <si>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</si>
  <si>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</si>
  <si>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</si>
  <si>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</si>
  <si>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</si>
  <si>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</si>
  <si>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</si>
  <si>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</si>
  <si>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</si>
  <si>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</si>
  <si>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</si>
  <si>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</si>
  <si>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</si>
  <si>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</si>
  <si>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</si>
  <si>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</si>
  <si>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</si>
  <si>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</si>
  <si>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</si>
  <si>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</si>
  <si>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</si>
  <si>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</si>
  <si>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</si>
  <si>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</si>
  <si>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</si>
  <si>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</si>
  <si>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</si>
  <si>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</si>
  <si>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</si>
  <si>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</si>
  <si>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</si>
  <si>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</si>
  <si>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</si>
  <si>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</si>
  <si>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</si>
  <si>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</si>
  <si>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</si>
  <si>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</si>
  <si>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</si>
  <si>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</si>
  <si>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</si>
  <si>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</si>
  <si>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</si>
  <si>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</si>
  <si>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</si>
  <si>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</si>
  <si>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</si>
  <si>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</si>
  <si>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</si>
  <si>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</si>
  <si>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</si>
  <si>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</si>
  <si>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</si>
  <si>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</si>
  <si>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</si>
  <si>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</si>
  <si>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</si>
  <si>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</si>
  <si>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</si>
  <si>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</si>
  <si>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</si>
  <si>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</si>
  <si>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</si>
  <si>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</si>
  <si>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</si>
  <si>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</si>
  <si>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</si>
  <si>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</si>
  <si>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</si>
  <si>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</si>
  <si>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</si>
  <si>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</si>
  <si>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</si>
  <si>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</si>
  <si>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</si>
  <si>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</si>
  <si>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</si>
  <si>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</si>
  <si>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</si>
  <si>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</si>
  <si>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</si>
  <si>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</si>
  <si>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</si>
  <si>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</si>
  <si>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</si>
  <si>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</si>
  <si>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</si>
  <si>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</si>
  <si>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</si>
  <si>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</si>
  <si>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</si>
  <si>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</si>
  <si>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</si>
  <si>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</si>
  <si>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</si>
  <si>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</si>
  <si>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</si>
  <si>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</si>
  <si>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</si>
  <si>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</si>
  <si>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</si>
  <si>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</si>
  <si>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</si>
  <si>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</si>
  <si>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</si>
  <si>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</si>
  <si>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</si>
  <si>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</si>
  <si>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</si>
  <si>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</si>
  <si>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</si>
  <si>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</si>
  <si>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</si>
  <si>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</si>
  <si>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</si>
  <si>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</si>
  <si>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</si>
  <si>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</si>
  <si>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</si>
  <si>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</si>
  <si>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</si>
  <si>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</si>
  <si>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</si>
  <si>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</si>
  <si>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</si>
  <si>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</si>
  <si>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</si>
  <si>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</si>
  <si>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</si>
  <si>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</si>
  <si>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</si>
  <si>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</si>
  <si>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</si>
  <si>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</si>
  <si>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</si>
  <si>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</si>
  <si>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</si>
  <si>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</si>
  <si>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</si>
  <si>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</si>
  <si>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</si>
  <si>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</si>
  <si>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</si>
  <si>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</si>
  <si>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</si>
  <si>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</si>
  <si>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</si>
  <si>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</si>
  <si>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</si>
  <si>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</si>
  <si>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</si>
  <si>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</si>
  <si>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</si>
  <si>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</si>
  <si>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</si>
  <si>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</si>
  <si>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</si>
  <si>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</si>
  <si>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</si>
  <si>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</si>
  <si>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</si>
  <si>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</si>
  <si>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</si>
  <si>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</si>
  <si>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</si>
  <si>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</si>
  <si>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</si>
  <si>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</si>
  <si>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</si>
  <si>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</si>
  <si>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</si>
  <si>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</si>
  <si>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</si>
  <si>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</si>
  <si>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</si>
  <si>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</si>
  <si>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</si>
  <si>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</si>
  <si>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</si>
  <si>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</si>
  <si>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</si>
  <si>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</si>
  <si>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</si>
  <si>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</si>
  <si>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</si>
  <si>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</si>
  <si>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</si>
  <si>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</si>
  <si>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</si>
  <si>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</si>
  <si>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</si>
  <si>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</si>
  <si>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</si>
  <si>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</si>
  <si>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</si>
  <si>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</si>
  <si>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</si>
  <si>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</si>
  <si>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</si>
  <si>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</si>
  <si>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</si>
  <si>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</si>
  <si>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</si>
  <si>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</si>
  <si>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</si>
  <si>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</si>
  <si>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</si>
  <si>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</si>
  <si>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</si>
  <si>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</si>
  <si>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</si>
  <si>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</si>
  <si>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</si>
  <si>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</si>
  <si>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</si>
  <si>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</si>
  <si>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</si>
  <si>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</si>
  <si>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</si>
  <si>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</si>
  <si>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</si>
  <si>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</si>
  <si>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</si>
  <si>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</si>
  <si>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</si>
  <si>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</si>
  <si>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</si>
  <si>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</si>
  <si>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</si>
  <si>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</si>
  <si>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</si>
  <si>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</si>
  <si>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</si>
  <si>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</si>
  <si>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</si>
  <si>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</si>
  <si>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</si>
  <si>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</si>
  <si>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</si>
  <si>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</si>
  <si>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</si>
  <si>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</si>
  <si>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</si>
  <si>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</si>
  <si>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</si>
  <si>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</si>
  <si>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</si>
  <si>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</si>
  <si>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</si>
  <si>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</si>
  <si>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</si>
  <si>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</si>
  <si>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</si>
  <si>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</si>
  <si>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</si>
  <si>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</si>
  <si>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</si>
  <si>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</si>
  <si>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</si>
  <si>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</si>
  <si>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</si>
  <si>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</si>
  <si>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</si>
  <si>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</si>
  <si>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</si>
  <si>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</si>
  <si>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</si>
  <si>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</si>
  <si>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</si>
  <si>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</si>
  <si>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</si>
  <si>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</si>
  <si>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</si>
  <si>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</si>
  <si>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</si>
  <si>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</si>
  <si>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</si>
  <si>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</si>
  <si>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</si>
  <si>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</si>
  <si>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</si>
  <si>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</si>
  <si>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</si>
  <si>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</si>
  <si>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</si>
  <si>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</si>
  <si>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</si>
  <si>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</si>
  <si>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</si>
  <si>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</si>
  <si>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</si>
  <si>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</si>
  <si>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</si>
  <si>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</si>
  <si>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</si>
  <si>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</si>
  <si>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</si>
  <si>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</si>
  <si>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</si>
  <si>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</si>
  <si>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</si>
  <si>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</si>
  <si>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</si>
  <si>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</si>
  <si>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</si>
  <si>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</si>
  <si>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</si>
  <si>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</si>
  <si>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</si>
  <si>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</si>
  <si>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</si>
  <si>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</si>
  <si>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</si>
  <si>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</si>
  <si>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</si>
  <si>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</si>
  <si>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</si>
  <si>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</si>
  <si>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</si>
  <si>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</si>
  <si>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</si>
  <si>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</si>
  <si>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</si>
  <si>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</si>
  <si>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</si>
  <si>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</si>
  <si>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</si>
  <si>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</si>
  <si>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</si>
  <si>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</si>
  <si>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</si>
  <si>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</si>
  <si>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</si>
  <si>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</si>
  <si>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</si>
  <si>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</si>
  <si>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</si>
  <si>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</si>
  <si>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</si>
  <si>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</si>
  <si>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</si>
  <si>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</si>
  <si>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</si>
  <si>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</si>
  <si>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</si>
  <si>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</si>
  <si>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</si>
  <si>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</si>
  <si>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</si>
  <si>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</si>
  <si>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</si>
  <si>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</si>
  <si>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</si>
  <si>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</si>
  <si>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</si>
  <si>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</si>
  <si>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</si>
  <si>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</si>
  <si>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</si>
  <si>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</si>
  <si>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</si>
  <si>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</si>
  <si>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</si>
  <si>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</si>
  <si>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</si>
  <si>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</si>
  <si>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</si>
  <si>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</si>
  <si>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</si>
  <si>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</si>
  <si>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</si>
  <si>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</si>
  <si>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</si>
  <si>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</si>
  <si>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</si>
  <si>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</si>
  <si>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</si>
  <si>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</si>
  <si>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</si>
  <si>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</si>
  <si>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</si>
  <si>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</si>
  <si>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</si>
  <si>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</si>
  <si>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</si>
  <si>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</si>
  <si>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</si>
  <si>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</si>
  <si>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</si>
  <si>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</si>
  <si>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</si>
  <si>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</si>
  <si>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</si>
  <si>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</si>
  <si>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</si>
  <si>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</si>
  <si>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</si>
  <si>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</si>
  <si>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</si>
  <si>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</si>
  <si>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</si>
  <si>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</si>
  <si>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</si>
  <si>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</si>
  <si>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</si>
  <si>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</si>
  <si>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</si>
  <si>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</si>
  <si>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</si>
  <si>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</si>
  <si>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</si>
  <si>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</si>
  <si>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</si>
  <si>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</si>
  <si>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</si>
  <si>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</si>
  <si>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</si>
  <si>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</si>
  <si>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</si>
  <si>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</si>
  <si>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</si>
  <si>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</si>
  <si>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</si>
  <si>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</si>
  <si>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</si>
  <si>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</si>
  <si>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</si>
  <si>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</si>
  <si>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</si>
  <si>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</si>
  <si>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</si>
  <si>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</si>
  <si>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</si>
  <si>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</si>
  <si>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</si>
  <si>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</si>
  <si>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</si>
  <si>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</si>
  <si>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</si>
  <si>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</si>
  <si>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</si>
  <si>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</si>
  <si>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</si>
  <si>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</si>
  <si>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</si>
  <si>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</si>
  <si>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</si>
  <si>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</si>
  <si>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</si>
  <si>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</si>
  <si>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</si>
  <si>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</si>
  <si>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</si>
  <si>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</si>
  <si>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</si>
  <si>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</si>
  <si>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</si>
  <si>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</si>
  <si>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</si>
  <si>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</si>
  <si>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</si>
  <si>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</si>
  <si>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</si>
  <si>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</si>
  <si>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</si>
  <si>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</si>
  <si>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</si>
  <si>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</si>
  <si>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</si>
  <si>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</si>
  <si>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</si>
  <si>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</si>
  <si>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</si>
  <si>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</si>
  <si>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</si>
  <si>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</si>
  <si>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</si>
  <si>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</si>
  <si>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</si>
  <si>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</si>
  <si>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</si>
  <si>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</si>
  <si>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</si>
  <si>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</si>
  <si>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</si>
  <si>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</si>
  <si>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</si>
  <si>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</si>
  <si>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</si>
  <si>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</si>
  <si>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</si>
  <si>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</si>
  <si>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</si>
  <si>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</si>
  <si>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</si>
  <si>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</si>
  <si>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</si>
  <si>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</si>
  <si>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</si>
  <si>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</si>
  <si>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</si>
  <si>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</si>
  <si>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</si>
  <si>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</si>
  <si>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</si>
  <si>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</si>
  <si>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</si>
  <si>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</si>
  <si>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</si>
  <si>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</si>
  <si>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</si>
  <si>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</si>
  <si>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</si>
  <si>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</si>
  <si>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</si>
  <si>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</si>
  <si>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</si>
  <si>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</si>
  <si>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</si>
  <si>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</si>
  <si>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</si>
  <si>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</si>
  <si>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</si>
  <si>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</si>
  <si>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</si>
  <si>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</si>
  <si>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</si>
  <si>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</si>
  <si>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</si>
  <si>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</si>
  <si>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</si>
  <si>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</si>
  <si>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</si>
  <si>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</si>
  <si>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</si>
  <si>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</si>
  <si>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</si>
  <si>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</si>
  <si>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</si>
  <si>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</si>
  <si>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</si>
  <si>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</si>
  <si>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</si>
  <si>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</si>
  <si>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</si>
  <si>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</si>
  <si>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</si>
  <si>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</si>
  <si>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</si>
  <si>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</si>
  <si>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</si>
  <si>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</si>
  <si>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</si>
  <si>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</si>
  <si>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</si>
  <si>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</si>
  <si>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</si>
  <si>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</si>
  <si>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</si>
  <si>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</si>
  <si>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</si>
  <si>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</si>
  <si>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</si>
  <si>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</si>
  <si>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</si>
  <si>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</si>
  <si>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</si>
  <si>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</si>
  <si>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</si>
  <si>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</si>
  <si>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</si>
  <si>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</si>
  <si>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</si>
  <si>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</si>
  <si>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</si>
  <si>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</si>
  <si>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</si>
  <si>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</si>
  <si>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</si>
  <si>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</si>
  <si>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</si>
  <si>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</si>
  <si>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</si>
  <si>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</si>
  <si>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</si>
  <si>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</si>
  <si>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</si>
  <si>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</si>
  <si>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</si>
  <si>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</si>
  <si>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</si>
  <si>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</si>
  <si>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</si>
  <si>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</si>
  <si>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</si>
  <si>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</si>
  <si>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</si>
  <si>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</si>
  <si>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</si>
  <si>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</si>
  <si>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</si>
  <si>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</si>
  <si>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</si>
  <si>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</si>
  <si>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</si>
  <si>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</si>
  <si>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</si>
  <si>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</si>
  <si>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</si>
  <si>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</si>
  <si>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</si>
  <si>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</si>
  <si>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</si>
  <si>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</si>
  <si>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</si>
  <si>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</si>
  <si>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</si>
  <si>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</si>
  <si>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</si>
  <si>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</si>
  <si>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</si>
  <si>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</si>
  <si>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</si>
  <si>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</si>
  <si>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</si>
  <si>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</si>
  <si>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</si>
  <si>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</si>
  <si>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</si>
  <si>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</si>
  <si>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</si>
  <si>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</si>
  <si>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</si>
  <si>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</si>
  <si>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</si>
  <si>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</si>
  <si>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</si>
  <si>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</si>
  <si>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</si>
  <si>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</si>
  <si>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</si>
  <si>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</si>
  <si>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</si>
  <si>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</si>
  <si>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</si>
  <si>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</si>
  <si>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</si>
  <si>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</si>
  <si>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</si>
  <si>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</si>
  <si>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</si>
  <si>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</si>
  <si>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</si>
  <si>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</si>
  <si>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</si>
  <si>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</si>
  <si>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</si>
  <si>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</si>
  <si>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</si>
  <si>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</si>
  <si>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</si>
  <si>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</si>
  <si>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</si>
  <si>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</si>
  <si>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</si>
  <si>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</si>
  <si>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</si>
  <si>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</si>
  <si>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</si>
  <si>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</si>
  <si>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</si>
  <si>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</si>
  <si>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</si>
  <si>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</si>
  <si>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</si>
  <si>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</si>
  <si>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</si>
  <si>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</si>
  <si>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</si>
  <si>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</si>
  <si>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</si>
  <si>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</si>
  <si>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</si>
  <si>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</si>
  <si>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</si>
  <si>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</si>
  <si>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</si>
  <si>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</si>
  <si>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</si>
  <si>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</si>
  <si>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</si>
  <si>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</si>
  <si>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</si>
  <si>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</si>
  <si>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</si>
  <si>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</si>
  <si>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</si>
  <si>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</si>
  <si>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</si>
  <si>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</si>
  <si>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</si>
  <si>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</si>
  <si>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</si>
  <si>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</si>
  <si>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</si>
  <si>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</si>
  <si>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</si>
  <si>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</si>
  <si>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</si>
  <si>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</si>
  <si>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</si>
  <si>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</si>
  <si>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</si>
  <si>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</si>
  <si>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</si>
  <si>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</si>
  <si>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</si>
  <si>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</si>
  <si>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</si>
  <si>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</si>
  <si>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</si>
  <si>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</si>
  <si>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</si>
  <si>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</si>
  <si>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</si>
  <si>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</si>
  <si>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</si>
  <si>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</si>
  <si>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</si>
  <si>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</si>
  <si>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</si>
  <si>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</si>
  <si>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</si>
  <si>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</si>
  <si>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</si>
  <si>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</si>
  <si>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</si>
  <si>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</si>
  <si>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</si>
  <si>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</si>
  <si>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</si>
  <si>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</si>
  <si>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</si>
  <si>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</si>
  <si>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</si>
  <si>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</si>
  <si>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</si>
  <si>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</si>
  <si>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</si>
  <si>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</si>
  <si>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</si>
  <si>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</si>
  <si>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</si>
  <si>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</si>
  <si>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</si>
  <si>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</si>
  <si>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</si>
  <si>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</si>
  <si>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</si>
  <si>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</si>
  <si>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</si>
  <si>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</si>
  <si>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</si>
  <si>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</si>
  <si>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</si>
  <si>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</si>
  <si>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</si>
  <si>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</si>
  <si>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</si>
  <si>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</si>
  <si>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</si>
  <si>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</si>
  <si>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</si>
  <si>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</si>
  <si>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</si>
  <si>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</si>
  <si>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</si>
  <si>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</si>
  <si>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</si>
  <si>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</si>
  <si>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</si>
  <si>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</si>
  <si>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</si>
  <si>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</si>
  <si>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</si>
  <si>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</si>
  <si>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</si>
  <si>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</si>
  <si>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</si>
  <si>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</si>
  <si>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</si>
  <si>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</si>
  <si>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</si>
  <si>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</si>
  <si>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</si>
  <si>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</si>
  <si>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</si>
  <si>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</si>
  <si>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</si>
  <si>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</si>
  <si>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</si>
  <si>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</si>
  <si>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</si>
  <si>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</si>
  <si>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</si>
  <si>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</si>
  <si>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</si>
  <si>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</si>
  <si>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</si>
  <si>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</si>
  <si>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</si>
  <si>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</si>
  <si>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</si>
  <si>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</si>
  <si>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</si>
  <si>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</si>
  <si>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</si>
  <si>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</si>
  <si>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</si>
  <si>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</si>
  <si>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</si>
  <si>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</si>
  <si>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</si>
  <si>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</si>
  <si>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</si>
  <si>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</si>
  <si>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</si>
  <si>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</si>
  <si>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</si>
  <si>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</si>
  <si>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</si>
  <si>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</si>
  <si>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</si>
  <si>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</si>
  <si>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</si>
  <si>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</si>
  <si>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</si>
  <si>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</si>
  <si>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</si>
  <si>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</si>
  <si>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</si>
  <si>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</si>
  <si>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</si>
  <si>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</si>
  <si>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</si>
  <si>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</si>
  <si>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</si>
  <si>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</si>
  <si>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</si>
  <si>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</si>
  <si>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</si>
  <si>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</si>
  <si>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</si>
  <si>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</si>
  <si>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</si>
  <si>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</si>
  <si>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</si>
  <si>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</si>
  <si>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</si>
  <si>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</si>
  <si>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</si>
  <si>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</si>
  <si>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</si>
  <si>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</si>
  <si>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</si>
  <si>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</si>
  <si>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</si>
  <si>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</si>
  <si>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</si>
  <si>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</si>
  <si>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</si>
  <si>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</si>
  <si>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</si>
  <si>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</si>
  <si>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</si>
  <si>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</si>
  <si>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</si>
  <si>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</si>
  <si>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</si>
  <si>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</si>
  <si>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</si>
  <si>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</si>
  <si>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</si>
  <si>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</si>
  <si>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</si>
  <si>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</si>
  <si>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</si>
  <si>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</si>
  <si>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</si>
  <si>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</si>
  <si>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</si>
  <si>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</si>
  <si>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</si>
  <si>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</si>
  <si>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</si>
  <si>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</si>
  <si>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</si>
  <si>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</si>
  <si>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</si>
  <si>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</si>
  <si>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</si>
  <si>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</si>
  <si>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</si>
  <si>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</si>
  <si>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</si>
  <si>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</si>
  <si>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</si>
  <si>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</si>
  <si>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</si>
  <si>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</si>
  <si>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</si>
  <si>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</si>
  <si>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</si>
  <si>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</si>
  <si>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</si>
  <si>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</si>
  <si>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</si>
  <si>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</si>
  <si>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</si>
  <si>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</si>
  <si>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</si>
  <si>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</si>
  <si>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</si>
  <si>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</si>
  <si>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</si>
  <si>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</si>
  <si>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</si>
  <si>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</si>
  <si>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</si>
  <si>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</si>
  <si>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</si>
  <si>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</si>
  <si>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</si>
  <si>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</si>
  <si>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</si>
  <si>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</si>
  <si>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</si>
  <si>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</si>
  <si>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</si>
  <si>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</si>
  <si>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</si>
  <si>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</si>
  <si>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</si>
  <si>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</si>
  <si>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</si>
  <si>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</si>
  <si>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</si>
  <si>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</si>
  <si>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</si>
  <si>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</si>
  <si>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</si>
  <si>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</si>
  <si>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</si>
  <si>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</si>
  <si>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</si>
  <si>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</si>
  <si>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</si>
  <si>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</si>
  <si>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</si>
  <si>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</si>
  <si>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</si>
  <si>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</si>
  <si>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</si>
  <si>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</si>
  <si>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</si>
  <si>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</si>
  <si>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</si>
  <si>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</si>
  <si>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</si>
  <si>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</si>
  <si>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</si>
  <si>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</si>
  <si>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</si>
  <si>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</si>
  <si>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</si>
  <si>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</si>
  <si>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</si>
  <si>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</si>
  <si>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</si>
  <si>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</si>
  <si>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</si>
  <si>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</si>
  <si>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</si>
  <si>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</si>
  <si>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</si>
  <si>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</si>
  <si>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</si>
  <si>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</si>
  <si>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</si>
  <si>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</si>
  <si>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</si>
  <si>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</si>
  <si>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</si>
  <si>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</si>
  <si>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</si>
  <si>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</si>
  <si>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</si>
  <si>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</si>
  <si>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</si>
  <si>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</si>
  <si>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</si>
  <si>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</si>
  <si>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</si>
  <si>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</si>
  <si>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</si>
  <si>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</si>
  <si>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</si>
  <si>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</si>
  <si>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</si>
  <si>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</si>
  <si>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</si>
  <si>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</si>
  <si>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</si>
  <si>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</si>
  <si>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</si>
  <si>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</si>
  <si>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</si>
  <si>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</si>
  <si>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</si>
  <si>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</si>
  <si>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</si>
  <si>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</si>
  <si>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</si>
  <si>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</si>
  <si>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</si>
  <si>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</si>
  <si>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</si>
  <si>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</si>
  <si>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</si>
  <si>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</si>
  <si>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</si>
  <si>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</si>
  <si>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</si>
  <si>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</si>
  <si>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</si>
  <si>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</si>
  <si>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</si>
  <si>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</si>
  <si>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</si>
  <si>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</si>
  <si>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</si>
  <si>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</si>
  <si>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</si>
  <si>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</si>
  <si>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</si>
  <si>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</si>
  <si>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</si>
  <si>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</si>
  <si>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</si>
  <si>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</si>
  <si>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</si>
  <si>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</si>
  <si>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</si>
  <si>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</si>
  <si>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</si>
  <si>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</si>
  <si>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</si>
  <si>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</si>
  <si>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</si>
  <si>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</si>
  <si>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</si>
  <si>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</si>
  <si>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</si>
  <si>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</si>
  <si>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</si>
  <si>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</si>
  <si>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</si>
  <si>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</si>
  <si>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</si>
  <si>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</si>
  <si>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</si>
  <si>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</si>
  <si>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</si>
  <si>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</si>
  <si>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</si>
  <si>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</si>
  <si>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</si>
  <si>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</si>
  <si>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</si>
  <si>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</si>
  <si>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</si>
  <si>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</si>
  <si>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</si>
  <si>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</si>
  <si>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</si>
  <si>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</si>
  <si>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</si>
  <si>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</si>
  <si>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</si>
  <si>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</si>
  <si>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</si>
  <si>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</si>
  <si>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</si>
  <si>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</si>
  <si>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</si>
  <si>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</si>
  <si>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</si>
  <si>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</si>
  <si>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</si>
  <si>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</si>
  <si>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</si>
  <si>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</si>
  <si>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</si>
  <si>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</si>
  <si>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</si>
  <si>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</si>
  <si>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</si>
  <si>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</si>
  <si>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</si>
  <si>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</si>
  <si>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</si>
  <si>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</si>
  <si>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</si>
  <si>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</si>
  <si>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</si>
  <si>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</si>
  <si>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</si>
  <si>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</si>
  <si>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</si>
  <si>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</si>
  <si>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</si>
  <si>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</si>
  <si>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</si>
  <si>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</si>
  <si>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</si>
  <si>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</si>
  <si>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</si>
  <si>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</si>
  <si>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</si>
  <si>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</si>
  <si>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</si>
  <si>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</si>
  <si>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</si>
  <si>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</si>
  <si>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</si>
  <si>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</si>
  <si>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</si>
  <si>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</si>
  <si>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</si>
  <si>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</si>
  <si>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</si>
  <si>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</si>
  <si>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</si>
  <si>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</si>
  <si>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</si>
  <si>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</si>
  <si>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</si>
  <si>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</si>
  <si>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</si>
  <si>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</si>
  <si>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</si>
  <si>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</si>
  <si>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</si>
  <si>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</si>
  <si>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</si>
  <si>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</si>
  <si>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</si>
  <si>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</si>
  <si>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</si>
  <si>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</si>
  <si>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</si>
  <si>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</si>
  <si>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</si>
  <si>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</si>
  <si>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</si>
  <si>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</si>
  <si>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</si>
  <si>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</si>
  <si>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</si>
  <si>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</si>
  <si>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</si>
  <si>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</si>
  <si>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</si>
  <si>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</si>
  <si>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</si>
  <si>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</si>
  <si>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</si>
  <si>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</si>
  <si>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</si>
  <si>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</si>
  <si>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</si>
  <si>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</si>
  <si>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</si>
  <si>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</si>
  <si>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</si>
  <si>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</si>
  <si>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</si>
  <si>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</si>
  <si>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</si>
  <si>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</si>
  <si>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</si>
  <si>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</si>
  <si>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</si>
  <si>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</si>
  <si>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</si>
  <si>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</si>
  <si>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</si>
  <si>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</si>
  <si>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</si>
  <si>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</si>
  <si>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</si>
  <si>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</si>
  <si>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</si>
  <si>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</si>
  <si>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</si>
  <si>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</si>
  <si>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</si>
  <si>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</si>
  <si>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</si>
  <si>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</si>
  <si>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</si>
  <si>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</si>
  <si>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</si>
  <si>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</si>
  <si>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</si>
  <si>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</si>
  <si>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</si>
  <si>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</si>
  <si>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</si>
  <si>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</si>
  <si>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</si>
  <si>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</si>
  <si>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</si>
  <si>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</si>
  <si>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</si>
  <si>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</si>
  <si>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</si>
  <si>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</si>
  <si>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</si>
  <si>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</si>
  <si>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</si>
  <si>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</si>
  <si>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</si>
  <si>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</si>
  <si>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</si>
  <si>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</si>
  <si>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</si>
  <si>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</si>
  <si>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</si>
  <si>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</si>
  <si>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</si>
  <si>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</si>
  <si>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</si>
  <si>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</si>
  <si>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</si>
  <si>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</si>
  <si>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</si>
  <si>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</si>
  <si>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</si>
  <si>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</si>
  <si>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</si>
  <si>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</si>
  <si>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</si>
  <si>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</si>
  <si>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</si>
  <si>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</si>
  <si>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</si>
  <si>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</si>
  <si>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</si>
  <si>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</si>
  <si>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</si>
  <si>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</si>
  <si>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</si>
  <si>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</si>
  <si>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</si>
  <si>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</si>
  <si>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</si>
  <si>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</si>
  <si>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</si>
  <si>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</si>
  <si>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</si>
  <si>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</si>
  <si>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</si>
  <si>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</si>
  <si>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</si>
  <si>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</si>
  <si>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</si>
  <si>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</si>
  <si>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</si>
  <si>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</si>
  <si>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</si>
  <si>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</si>
  <si>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</si>
  <si>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</si>
  <si>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</si>
  <si>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</si>
  <si>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</si>
  <si>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</si>
  <si>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</si>
  <si>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</si>
  <si>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</si>
  <si>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</si>
  <si>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</si>
  <si>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</si>
  <si>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</si>
  <si>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</si>
  <si>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</si>
  <si>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</si>
  <si>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</si>
  <si>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</si>
  <si>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</si>
  <si>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</si>
  <si>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</si>
  <si>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</si>
  <si>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</si>
  <si>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</si>
  <si>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</si>
  <si>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</si>
  <si>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</si>
  <si>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</si>
  <si>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</si>
  <si>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</si>
  <si>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</si>
  <si>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</si>
  <si>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</si>
  <si>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</si>
  <si>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</si>
  <si>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</si>
  <si>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</si>
  <si>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</si>
  <si>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</si>
  <si>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</si>
  <si>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</si>
  <si>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</si>
  <si>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</si>
  <si>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</si>
  <si>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</si>
  <si>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</si>
  <si>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</si>
  <si>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</si>
  <si>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</si>
  <si>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</si>
  <si>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</si>
  <si>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</si>
  <si>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</si>
  <si>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</si>
  <si>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</si>
  <si>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</si>
  <si>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</si>
  <si>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</si>
  <si>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</si>
  <si>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</si>
  <si>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</si>
  <si>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</si>
  <si>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</si>
  <si>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</si>
  <si>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</si>
  <si>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</si>
  <si>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</si>
  <si>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</si>
  <si>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</si>
  <si>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</si>
  <si>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</si>
  <si>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</si>
  <si>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</si>
  <si>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</si>
  <si>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</si>
  <si>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</si>
  <si>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</si>
  <si>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</si>
  <si>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</si>
  <si>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</si>
  <si>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</si>
  <si>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</si>
  <si>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</si>
  <si>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</si>
  <si>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</si>
  <si>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</si>
  <si>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</si>
  <si>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</si>
  <si>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</si>
  <si>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</si>
  <si>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</si>
  <si>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</si>
  <si>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</si>
  <si>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</si>
  <si>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</si>
  <si>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</si>
  <si>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</si>
  <si>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</si>
  <si>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</si>
  <si>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</si>
  <si>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</si>
  <si>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</si>
  <si>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</si>
  <si>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</si>
  <si>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</si>
  <si>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</si>
  <si>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</si>
  <si>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</si>
  <si>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</si>
  <si>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</si>
  <si>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</si>
  <si>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</si>
  <si>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</si>
  <si>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</si>
  <si>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</si>
  <si>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</si>
  <si>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</si>
  <si>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</si>
  <si>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</si>
  <si>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</si>
  <si>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</si>
  <si>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</si>
  <si>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</si>
  <si>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</si>
  <si>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</si>
  <si>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</si>
  <si>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</si>
  <si>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</si>
  <si>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</si>
  <si>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</si>
  <si>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</si>
  <si>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</si>
  <si>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</si>
  <si>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</si>
  <si>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</si>
  <si>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</si>
  <si>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</si>
  <si>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</si>
  <si>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</si>
  <si>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</si>
  <si>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</si>
  <si>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</si>
  <si>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</si>
  <si>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</si>
  <si>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</si>
  <si>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</si>
  <si>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</si>
  <si>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</si>
  <si>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</si>
  <si>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</si>
  <si>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</si>
  <si>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</si>
  <si>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</si>
  <si>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</si>
  <si>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</si>
  <si>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</si>
  <si>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</si>
  <si>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</si>
  <si>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</si>
  <si>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</si>
  <si>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</si>
  <si>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</si>
  <si>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</si>
  <si>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</si>
  <si>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</si>
  <si>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</si>
  <si>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</si>
  <si>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</si>
  <si>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</si>
  <si>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</si>
  <si>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</si>
  <si>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</si>
  <si>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</si>
  <si>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</si>
  <si>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</si>
  <si>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</si>
  <si>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</si>
  <si>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</si>
  <si>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</si>
  <si>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</si>
  <si>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</si>
  <si>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</si>
  <si>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</si>
  <si>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</si>
  <si>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</si>
  <si>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</si>
  <si>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</si>
  <si>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</si>
  <si>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</si>
  <si>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</si>
  <si>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</si>
  <si>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</si>
  <si>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</si>
  <si>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</si>
  <si>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</si>
  <si>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</si>
  <si>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</si>
  <si>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</si>
  <si>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</si>
  <si>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</si>
  <si>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</si>
  <si>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</si>
  <si>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</si>
  <si>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</si>
  <si>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</si>
  <si>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</si>
  <si>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</si>
  <si>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</si>
  <si>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</si>
  <si>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</si>
  <si>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</si>
  <si>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</si>
  <si>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</si>
  <si>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</si>
  <si>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</si>
  <si>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</si>
  <si>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</si>
  <si>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</si>
  <si>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</si>
  <si>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</si>
  <si>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</si>
  <si>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</si>
  <si>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</si>
  <si>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</si>
  <si>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</si>
  <si>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</si>
  <si>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</si>
  <si>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</si>
  <si>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</si>
  <si>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</si>
  <si>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</si>
  <si>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</si>
  <si>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</si>
  <si>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</si>
  <si>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</si>
  <si>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</si>
  <si>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</si>
  <si>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</si>
  <si>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</si>
  <si>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</si>
  <si>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</si>
  <si>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</si>
  <si>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</si>
  <si>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</si>
  <si>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</si>
  <si>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</si>
  <si>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</si>
  <si>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</si>
  <si>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</si>
  <si>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</si>
  <si>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</si>
  <si>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</si>
  <si>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</si>
  <si>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</si>
  <si>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</si>
  <si>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</si>
  <si>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</si>
  <si>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</si>
  <si>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</si>
  <si>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</si>
  <si>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</si>
  <si>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</si>
  <si>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</si>
  <si>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</si>
  <si>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</si>
  <si>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</si>
  <si>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</si>
  <si>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</si>
  <si>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</si>
  <si>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</si>
  <si>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</si>
  <si>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</si>
  <si>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</si>
  <si>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</si>
  <si>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</si>
  <si>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</si>
  <si>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</si>
  <si>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</si>
  <si>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</si>
  <si>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</si>
  <si>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</si>
  <si>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</si>
  <si>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</si>
  <si>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</si>
  <si>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</si>
  <si>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</si>
  <si>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</si>
  <si>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</si>
  <si>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</si>
  <si>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</si>
  <si>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</si>
  <si>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</si>
  <si>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</si>
  <si>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</si>
  <si>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</si>
  <si>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</si>
  <si>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</si>
  <si>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</si>
  <si>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</si>
  <si>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</si>
  <si>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</si>
  <si>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</si>
  <si>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</si>
  <si>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</si>
  <si>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</si>
  <si>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</si>
  <si>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</si>
  <si>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</si>
  <si>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</si>
  <si>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</si>
  <si>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</si>
  <si>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</si>
  <si>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</si>
  <si>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</si>
  <si>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</si>
  <si>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</si>
  <si>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</si>
  <si>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</si>
  <si>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</si>
  <si>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</si>
  <si>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</si>
  <si>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</si>
  <si>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</si>
  <si>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</si>
  <si>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</si>
  <si>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</si>
  <si>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</si>
  <si>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</si>
  <si>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</si>
  <si>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</si>
  <si>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</si>
  <si>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</si>
  <si>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</si>
  <si>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</si>
  <si>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</si>
  <si>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</si>
  <si>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</si>
  <si>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</si>
  <si>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</si>
  <si>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</si>
  <si>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</si>
  <si>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</si>
  <si>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</si>
  <si>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</si>
  <si>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</si>
  <si>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</si>
  <si>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</si>
  <si>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</si>
  <si>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</si>
  <si>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</si>
  <si>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</si>
  <si>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</si>
  <si>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</si>
  <si>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</si>
  <si>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</si>
  <si>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</si>
  <si>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</si>
  <si>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</si>
  <si>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</si>
  <si>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</si>
  <si>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</si>
  <si>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</si>
  <si>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</si>
  <si>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</si>
  <si>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</si>
  <si>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</si>
  <si>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</si>
  <si>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</si>
  <si>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</si>
  <si>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</si>
  <si>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</si>
  <si>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</si>
  <si>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</si>
  <si>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</si>
  <si>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</si>
  <si>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</si>
  <si>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</si>
  <si>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</si>
  <si>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</si>
  <si>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</si>
  <si>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</si>
  <si>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</si>
  <si>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</si>
  <si>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</si>
  <si>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</si>
  <si>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</si>
  <si>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</si>
  <si>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</si>
  <si>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</si>
  <si>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</si>
  <si>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</si>
  <si>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</si>
  <si>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</si>
  <si>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</si>
  <si>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</si>
  <si>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</si>
  <si>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</si>
  <si>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</si>
  <si>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</si>
  <si>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</si>
  <si>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</si>
  <si>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</si>
  <si>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</si>
  <si>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</si>
  <si>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</si>
  <si>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</si>
  <si>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</si>
  <si>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</si>
  <si>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</si>
  <si>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</si>
  <si>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</si>
  <si>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</si>
  <si>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</si>
  <si>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</si>
  <si>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</si>
  <si>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</si>
  <si>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</si>
  <si>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</si>
  <si>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</si>
  <si>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</si>
  <si>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</si>
  <si>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</si>
  <si>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</si>
  <si>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</si>
  <si>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</si>
  <si>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</si>
  <si>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</si>
  <si>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</si>
  <si>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</si>
  <si>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</si>
  <si>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</si>
  <si>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</si>
  <si>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</si>
  <si>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</si>
  <si>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</si>
  <si>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</si>
  <si>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</si>
  <si>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</si>
  <si>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</si>
  <si>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</si>
  <si>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</si>
  <si>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</si>
  <si>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</si>
  <si>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</si>
  <si>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</si>
  <si>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</si>
  <si>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</si>
  <si>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</si>
  <si>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</si>
  <si>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</si>
  <si>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</si>
  <si>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</si>
  <si>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</si>
  <si>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</si>
  <si>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</si>
  <si>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</si>
  <si>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</si>
  <si>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</si>
  <si>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</si>
  <si>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</si>
  <si>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</si>
  <si>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</si>
  <si>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</si>
  <si>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</si>
  <si>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</si>
  <si>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</si>
  <si>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</si>
  <si>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</si>
  <si>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</si>
  <si>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</si>
  <si>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</si>
  <si>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</si>
  <si>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</si>
  <si>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</si>
  <si>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</si>
  <si>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</si>
  <si>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</si>
  <si>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</si>
  <si>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</si>
  <si>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</si>
  <si>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</si>
  <si>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</si>
  <si>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</si>
  <si>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</si>
  <si>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</si>
  <si>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</si>
  <si>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</si>
  <si>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</si>
  <si>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</si>
  <si>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</si>
  <si>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</si>
  <si>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</si>
  <si>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</si>
  <si>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</si>
  <si>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</si>
  <si>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</si>
  <si>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</si>
  <si>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</si>
  <si>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</si>
  <si>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</si>
  <si>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</si>
  <si>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</si>
  <si>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</si>
  <si>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</si>
  <si>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</si>
  <si>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</si>
  <si>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</si>
  <si>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</si>
  <si>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</si>
  <si>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</si>
  <si>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</si>
  <si>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</si>
  <si>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</si>
  <si>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</si>
  <si>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</si>
  <si>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</si>
  <si>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</si>
  <si>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</si>
  <si>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</si>
  <si>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</si>
  <si>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</si>
  <si>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</si>
  <si>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</si>
  <si>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</si>
  <si>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</si>
  <si>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</si>
  <si>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</si>
  <si>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</si>
  <si>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</si>
  <si>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</si>
  <si>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</si>
  <si>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</si>
  <si>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</si>
  <si>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</si>
  <si>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</si>
  <si>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</si>
  <si>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</si>
  <si>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</si>
  <si>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</si>
  <si>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</si>
  <si>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</si>
  <si>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</si>
  <si>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</si>
  <si>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</si>
  <si>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</si>
  <si>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</si>
  <si>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</si>
  <si>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</si>
  <si>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</si>
  <si>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</si>
  <si>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</si>
  <si>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</si>
  <si>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</si>
  <si>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</si>
  <si>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</si>
  <si>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</si>
  <si>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</si>
  <si>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</si>
  <si>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</si>
  <si>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</si>
  <si>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</si>
  <si>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</si>
  <si>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</si>
  <si>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</si>
  <si>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</si>
  <si>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</si>
  <si>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</si>
  <si>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</si>
  <si>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</si>
  <si>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</si>
  <si>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</si>
  <si>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</si>
  <si>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</si>
  <si>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</si>
  <si>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</si>
  <si>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</si>
  <si>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</si>
  <si>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</si>
  <si>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</si>
  <si>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</si>
  <si>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</si>
  <si>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</si>
  <si>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</si>
  <si>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</si>
  <si>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</si>
  <si>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</si>
  <si>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</si>
  <si>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</si>
  <si>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</si>
  <si>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</si>
  <si>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</si>
  <si>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</si>
  <si>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</si>
  <si>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</si>
  <si>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</si>
  <si>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</si>
  <si>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</si>
  <si>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</si>
  <si>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</si>
  <si>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</si>
  <si>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</si>
  <si>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</si>
  <si>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</si>
  <si>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</si>
  <si>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</si>
  <si>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</si>
  <si>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</si>
  <si>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</si>
  <si>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</si>
  <si>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</si>
  <si>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</si>
  <si>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</si>
  <si>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</si>
  <si>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</si>
  <si>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</si>
  <si>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</si>
  <si>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</si>
  <si>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</si>
  <si>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</si>
  <si>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</si>
  <si>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</si>
  <si>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</si>
  <si>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</si>
  <si>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</si>
  <si>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</si>
  <si>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</si>
  <si>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</si>
  <si>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</si>
  <si>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</si>
  <si>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</si>
  <si>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</si>
  <si>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</si>
  <si>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</si>
  <si>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</si>
  <si>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</si>
  <si>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</si>
  <si>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</si>
  <si>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</si>
  <si>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</si>
  <si>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</si>
  <si>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</si>
  <si>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</si>
  <si>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</si>
  <si>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</si>
  <si>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</si>
  <si>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</si>
  <si>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</si>
  <si>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</si>
  <si>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</si>
  <si>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</si>
  <si>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</si>
  <si>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</si>
  <si>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</si>
  <si>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</si>
  <si>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</si>
  <si>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</si>
  <si>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</si>
  <si>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</si>
  <si>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</si>
  <si>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</si>
  <si>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</si>
  <si>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</si>
  <si>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</si>
  <si>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</si>
  <si>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</si>
  <si>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</si>
  <si>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</si>
  <si>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</si>
  <si>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</si>
  <si>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</si>
  <si>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</si>
  <si>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</si>
  <si>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</si>
  <si>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</si>
  <si>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</si>
  <si>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</si>
  <si>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</si>
  <si>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</si>
  <si>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</si>
  <si>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</si>
  <si>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</si>
  <si>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</si>
  <si>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</si>
  <si>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</si>
  <si>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</si>
  <si>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</si>
  <si>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</si>
  <si>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</si>
  <si>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</si>
  <si>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</si>
  <si>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</si>
  <si>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</si>
  <si>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</si>
  <si>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</si>
  <si>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</si>
  <si>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</si>
  <si>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</si>
  <si>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</si>
  <si>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</si>
  <si>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</si>
  <si>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</si>
  <si>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</si>
  <si>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</si>
  <si>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</si>
  <si>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</si>
  <si>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</si>
  <si>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</si>
  <si>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</si>
  <si>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</si>
  <si>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</si>
  <si>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</si>
  <si>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</si>
  <si>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</si>
  <si>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</si>
  <si>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</si>
  <si>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</si>
  <si>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</si>
  <si>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</si>
  <si>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</si>
  <si>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</si>
  <si>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</si>
  <si>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</si>
  <si>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</si>
  <si>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</si>
  <si>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</si>
  <si>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</si>
  <si>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</si>
  <si>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</si>
  <si>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</si>
  <si>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</si>
  <si>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</si>
  <si>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</si>
  <si>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</si>
  <si>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</si>
  <si>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</si>
  <si>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</si>
  <si>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</si>
  <si>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</si>
  <si>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</si>
  <si>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</si>
  <si>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</si>
  <si>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</si>
  <si>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</si>
  <si>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</si>
  <si>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</si>
  <si>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</si>
  <si>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</si>
  <si>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</si>
  <si>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</si>
  <si>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</si>
  <si>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</si>
  <si>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</si>
  <si>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</si>
  <si>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</si>
  <si>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</si>
  <si>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</si>
  <si>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</si>
  <si>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</si>
  <si>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</si>
  <si>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</si>
  <si>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</si>
  <si>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</si>
  <si>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</si>
  <si>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</si>
  <si>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</si>
  <si>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</si>
  <si>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</si>
  <si>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</si>
  <si>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</si>
  <si>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</si>
  <si>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</si>
  <si>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</si>
  <si>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</si>
  <si>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</si>
  <si>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</si>
  <si>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</si>
  <si>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</si>
  <si>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</si>
  <si>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</si>
  <si>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</si>
  <si>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</si>
  <si>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</si>
  <si>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</si>
  <si>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</si>
  <si>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</si>
  <si>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</si>
  <si>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</si>
  <si>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</si>
  <si>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</si>
  <si>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</si>
  <si>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</si>
  <si>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</si>
  <si>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</si>
  <si>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</si>
  <si>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</si>
  <si>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</si>
  <si>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</si>
  <si>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</si>
  <si>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</si>
  <si>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</si>
  <si>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</si>
  <si>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</si>
  <si>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</si>
  <si>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</si>
  <si>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</si>
  <si>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</si>
  <si>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</si>
  <si>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</si>
  <si>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</si>
  <si>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</si>
  <si>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</si>
  <si>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</si>
  <si>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</si>
  <si>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</si>
  <si>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</si>
  <si>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</si>
  <si>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</si>
  <si>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</si>
  <si>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</si>
  <si>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</si>
  <si>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</si>
  <si>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</si>
  <si>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</si>
  <si>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</si>
  <si>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</si>
  <si>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</si>
  <si>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</si>
  <si>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</si>
  <si>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</si>
  <si>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</si>
  <si>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</si>
  <si>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</si>
  <si>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</si>
  <si>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</si>
  <si>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</si>
  <si>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</si>
  <si>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</si>
  <si>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</si>
  <si>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</si>
  <si>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</si>
  <si>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</si>
  <si>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</si>
  <si>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</si>
  <si>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</si>
  <si>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</si>
  <si>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</si>
  <si>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</si>
  <si>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</si>
  <si>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</si>
  <si>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</si>
  <si>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</si>
  <si>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</si>
  <si>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</si>
  <si>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</si>
  <si>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</si>
  <si>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</si>
  <si>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</si>
  <si>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</si>
  <si>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</si>
  <si>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</si>
  <si>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</si>
  <si>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</si>
  <si>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</si>
  <si>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</si>
  <si>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</si>
  <si>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</si>
  <si>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</si>
  <si>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</si>
  <si>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</si>
  <si>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</si>
  <si>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</si>
  <si>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</si>
  <si>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</si>
  <si>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</si>
  <si>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</si>
  <si>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</si>
  <si>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</si>
  <si>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</si>
  <si>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</si>
  <si>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</si>
  <si>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</si>
  <si>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</si>
  <si>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</si>
  <si>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</si>
  <si>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</si>
  <si>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</si>
  <si>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</si>
  <si>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</si>
  <si>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</si>
  <si>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</si>
  <si>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</si>
  <si>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</si>
  <si>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</si>
  <si>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</si>
  <si>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</si>
  <si>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</si>
  <si>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</si>
  <si>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</si>
  <si>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</si>
  <si>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</si>
  <si>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</si>
  <si>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</si>
  <si>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</si>
  <si>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</si>
  <si>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</si>
  <si>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</si>
  <si>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</si>
  <si>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</si>
  <si>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</si>
  <si>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</si>
  <si>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</si>
  <si>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</si>
  <si>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</si>
  <si>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</si>
  <si>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</si>
  <si>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</si>
  <si>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</si>
  <si>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</si>
  <si>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</si>
  <si>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</si>
  <si>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</si>
  <si>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</si>
  <si>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</si>
  <si>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</si>
  <si>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</si>
  <si>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</si>
  <si>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</si>
  <si>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</si>
  <si>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</si>
  <si>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</si>
  <si>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</si>
  <si>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</si>
  <si>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</si>
  <si>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</si>
  <si>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</si>
  <si>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</si>
  <si>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</si>
  <si>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</si>
  <si>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</si>
  <si>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</si>
  <si>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</si>
  <si>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</si>
  <si>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</si>
  <si>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</si>
  <si>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</si>
  <si>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</si>
  <si>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</si>
  <si>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</si>
  <si>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</si>
  <si>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</si>
  <si>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</si>
  <si>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</si>
  <si>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</si>
  <si>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</si>
  <si>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</si>
  <si>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</si>
  <si>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</si>
  <si>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</si>
  <si>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</si>
  <si>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</si>
  <si>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</si>
  <si>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</si>
  <si>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</si>
  <si>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</si>
  <si>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</si>
  <si>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</si>
  <si>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</si>
  <si>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</si>
  <si>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</si>
  <si>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</si>
  <si>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</si>
  <si>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</si>
  <si>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</si>
  <si>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</si>
  <si>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</si>
  <si>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</si>
  <si>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</si>
  <si>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</si>
  <si>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</si>
  <si>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</si>
  <si>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</si>
  <si>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</si>
  <si>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</si>
  <si>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</si>
  <si>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</si>
  <si>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</si>
  <si>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</si>
  <si>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</si>
  <si>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</si>
  <si>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</si>
  <si>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</si>
  <si>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</si>
  <si>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</si>
  <si>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</si>
  <si>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</si>
  <si>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</si>
  <si>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</si>
  <si>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</si>
  <si>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</si>
  <si>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</si>
  <si>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</si>
  <si>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</si>
  <si>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</si>
  <si>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</si>
  <si>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</si>
  <si>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</si>
  <si>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</si>
  <si>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</si>
  <si>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</si>
  <si>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</si>
  <si>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</si>
  <si>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</si>
  <si>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</si>
  <si>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</si>
  <si>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</si>
  <si>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</si>
  <si>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</si>
  <si>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</si>
  <si>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</si>
  <si>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</si>
  <si>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</si>
  <si>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</si>
  <si>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</si>
  <si>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</si>
  <si>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</si>
  <si>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</si>
  <si>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</si>
  <si>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</si>
  <si>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</si>
  <si>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</si>
  <si>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</si>
  <si>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</si>
  <si>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</si>
  <si>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</si>
  <si>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</si>
  <si>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</si>
  <si>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</si>
  <si>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</si>
  <si>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</si>
  <si>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</si>
  <si>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</si>
  <si>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</si>
  <si>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</si>
  <si>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</si>
  <si>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</si>
  <si>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</si>
  <si>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</si>
  <si>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</si>
  <si>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</si>
  <si>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</si>
  <si>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</si>
  <si>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</si>
  <si>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</si>
  <si>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</si>
  <si>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</si>
  <si>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</si>
  <si>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</si>
  <si>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</si>
  <si>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</si>
  <si>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</si>
  <si>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</si>
  <si>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</si>
  <si>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</si>
  <si>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</si>
  <si>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</si>
  <si>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</si>
  <si>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</si>
  <si>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</si>
  <si>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</si>
  <si>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</si>
  <si>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</si>
  <si>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</si>
  <si>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</si>
  <si>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</si>
  <si>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</si>
  <si>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</si>
  <si>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</si>
  <si>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</si>
  <si>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</si>
  <si>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</si>
  <si>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</si>
  <si>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</si>
  <si>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</si>
  <si>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</si>
  <si>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</si>
  <si>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</si>
  <si>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</si>
  <si>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</si>
  <si>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</si>
  <si>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</si>
  <si>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</si>
  <si>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</si>
  <si>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</si>
  <si>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</si>
  <si>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</si>
  <si>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</si>
  <si>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</si>
  <si>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</si>
  <si>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</si>
  <si>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</si>
  <si>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</si>
  <si>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</si>
  <si>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</si>
  <si>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</si>
  <si>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</si>
  <si>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</si>
  <si>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</si>
  <si>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</si>
  <si>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</si>
  <si>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</si>
  <si>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</si>
  <si>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</si>
  <si>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</si>
  <si>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</si>
  <si>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</si>
  <si>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</si>
  <si>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</si>
  <si>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</si>
  <si>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</si>
  <si>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</si>
  <si>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</si>
  <si>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</si>
  <si>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</si>
  <si>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</si>
  <si>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</si>
  <si>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</si>
  <si>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</si>
  <si>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</si>
  <si>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</si>
  <si>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</si>
  <si>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</si>
  <si>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</si>
  <si>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</si>
  <si>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</si>
  <si>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</si>
  <si>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</si>
  <si>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</si>
  <si>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</si>
  <si>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</si>
  <si>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</si>
  <si>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</si>
  <si>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</si>
  <si>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</si>
  <si>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</si>
  <si>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</si>
  <si>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</si>
  <si>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</si>
  <si>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</si>
  <si>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</si>
  <si>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</si>
  <si>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</si>
  <si>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</si>
  <si>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</si>
  <si>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</si>
  <si>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</si>
  <si>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</si>
  <si>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</si>
  <si>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</si>
  <si>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</si>
  <si>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</si>
  <si>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</si>
  <si>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</si>
  <si>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</si>
  <si>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</si>
  <si>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</si>
  <si>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</si>
  <si>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</si>
  <si>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</si>
  <si>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</si>
  <si>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</si>
  <si>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</si>
  <si>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</si>
  <si>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</si>
  <si>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</si>
  <si>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</si>
  <si>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</si>
  <si>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</si>
  <si>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</si>
  <si>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</si>
  <si>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</si>
  <si>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</si>
  <si>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</si>
  <si>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</si>
  <si>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</si>
  <si>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</si>
  <si>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</si>
  <si>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</si>
  <si>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</si>
  <si>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</si>
  <si>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</si>
  <si>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</si>
  <si>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</si>
  <si>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</si>
  <si>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</si>
  <si>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</si>
  <si>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</si>
  <si>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</si>
  <si>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</si>
  <si>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</si>
  <si>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</si>
  <si>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</si>
  <si>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</si>
  <si>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</si>
  <si>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</si>
  <si>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</si>
  <si>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</si>
  <si>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</si>
  <si>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</si>
  <si>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</si>
  <si>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</si>
  <si>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</si>
  <si>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</si>
  <si>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</si>
  <si>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</si>
  <si>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</si>
  <si>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</si>
  <si>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</si>
  <si>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</si>
  <si>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</si>
  <si>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</si>
  <si>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</si>
  <si>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</si>
  <si>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</si>
  <si>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</si>
  <si>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</si>
  <si>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</si>
  <si>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</si>
  <si>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</si>
  <si>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</si>
  <si>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</si>
  <si>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</si>
  <si>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</si>
  <si>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</si>
  <si>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</si>
  <si>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</si>
  <si>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</si>
  <si>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</si>
  <si>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</si>
  <si>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</si>
  <si>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</si>
  <si>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</si>
  <si>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</si>
  <si>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</si>
  <si>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</si>
  <si>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</si>
  <si>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</si>
  <si>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</si>
  <si>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</si>
  <si>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</si>
  <si>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</si>
  <si>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</si>
  <si>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</si>
  <si>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</si>
  <si>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</si>
  <si>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</si>
  <si>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</si>
  <si>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</si>
  <si>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</si>
  <si>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</si>
  <si>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</si>
  <si>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</si>
  <si>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</si>
  <si>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</si>
  <si>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</si>
  <si>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</si>
  <si>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</si>
  <si>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</si>
  <si>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</si>
  <si>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</si>
  <si>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</si>
  <si>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</si>
  <si>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</si>
  <si>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</si>
  <si>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</si>
  <si>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</si>
  <si>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</si>
  <si>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</si>
  <si>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</si>
  <si>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</si>
  <si>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</si>
  <si>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</si>
  <si>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</si>
  <si>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</si>
  <si>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</si>
  <si>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</si>
  <si>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</si>
  <si>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</si>
  <si>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</si>
  <si>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</si>
  <si>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</si>
  <si>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</si>
  <si>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</si>
  <si>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</si>
  <si>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</si>
  <si>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</si>
  <si>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</si>
  <si>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</si>
  <si>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</si>
  <si>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</si>
  <si>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</si>
  <si>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</si>
  <si>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</si>
  <si>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</si>
  <si>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</si>
  <si>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</si>
  <si>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</si>
  <si>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</si>
  <si>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</si>
  <si>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</si>
  <si>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</si>
  <si>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</si>
  <si>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</si>
  <si>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</si>
  <si>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</si>
  <si>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</si>
  <si>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</si>
  <si>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</si>
  <si>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</si>
  <si>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</si>
  <si>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</si>
  <si>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</si>
  <si>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</si>
  <si>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</si>
  <si>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</si>
  <si>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</si>
  <si>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</si>
  <si>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</si>
  <si>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</si>
  <si>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</si>
  <si>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</si>
  <si>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</si>
  <si>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</si>
  <si>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</si>
  <si>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</si>
  <si>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</si>
  <si>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</si>
  <si>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</si>
  <si>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</si>
  <si>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</si>
  <si>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</si>
  <si>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</si>
  <si>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</si>
  <si>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</si>
  <si>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</si>
  <si>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</si>
  <si>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</si>
  <si>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</si>
  <si>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</si>
  <si>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</si>
  <si>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</si>
  <si>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</si>
  <si>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</si>
  <si>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</si>
  <si>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</si>
  <si>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</si>
  <si>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</si>
  <si>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</si>
  <si>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</si>
  <si>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</si>
  <si>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</si>
  <si>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</si>
  <si>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</si>
  <si>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</si>
  <si>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</si>
  <si>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</si>
  <si>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</si>
  <si>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</si>
  <si>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</si>
  <si>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</si>
  <si>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</si>
  <si>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</si>
  <si>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</si>
  <si>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</si>
  <si>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</si>
  <si>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</si>
  <si>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</si>
  <si>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</si>
  <si>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</si>
  <si>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</si>
  <si>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</si>
  <si>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</si>
  <si>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</si>
  <si>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</si>
  <si>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</si>
  <si>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</si>
  <si>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</si>
  <si>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</si>
  <si>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</si>
  <si>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</si>
  <si>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</si>
  <si>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</si>
  <si>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</si>
  <si>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</si>
  <si>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</si>
  <si>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</si>
  <si>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</si>
  <si>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</si>
  <si>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</si>
  <si>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</si>
  <si>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</si>
  <si>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</si>
  <si>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</si>
  <si>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</si>
  <si>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</si>
  <si>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</si>
  <si>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</si>
  <si>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</si>
  <si>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</si>
  <si>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</si>
  <si>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</si>
  <si>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</si>
  <si>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</si>
  <si>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</si>
  <si>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</si>
  <si>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</si>
  <si>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</si>
  <si>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</si>
  <si>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</si>
  <si>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</si>
  <si>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</si>
  <si>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</si>
  <si>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</si>
  <si>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</si>
  <si>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</si>
  <si>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</si>
  <si>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</si>
  <si>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</si>
  <si>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</si>
  <si>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</si>
  <si>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</si>
  <si>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</si>
  <si>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</si>
  <si>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</si>
  <si>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</si>
  <si>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</si>
  <si>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</si>
  <si>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</si>
  <si>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</si>
  <si>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</si>
  <si>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</si>
  <si>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</si>
  <si>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</si>
  <si>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</si>
  <si>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</si>
  <si>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</si>
  <si>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</si>
  <si>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</si>
  <si>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</si>
  <si>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</si>
  <si>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</si>
  <si>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</si>
  <si>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</si>
  <si>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</si>
  <si>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</si>
  <si>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</si>
  <si>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</si>
  <si>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</si>
  <si>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</si>
  <si>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</si>
  <si>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</si>
  <si>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</si>
  <si>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</si>
  <si>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</si>
  <si>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</si>
  <si>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</si>
  <si>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</si>
  <si>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</si>
  <si>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</si>
  <si>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</si>
  <si>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</si>
  <si>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</si>
  <si>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</si>
  <si>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</si>
  <si>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</si>
  <si>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</si>
  <si>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</si>
  <si>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</si>
  <si>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</si>
  <si>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</si>
  <si>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</si>
  <si>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</si>
  <si>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</si>
  <si>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</si>
  <si>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</si>
  <si>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</si>
  <si>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</si>
  <si>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</si>
  <si>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</si>
  <si>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</si>
  <si>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</si>
  <si>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</si>
  <si>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</si>
  <si>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</si>
  <si>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</si>
  <si>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</si>
  <si>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</si>
  <si>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</si>
  <si>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</si>
  <si>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</si>
  <si>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</si>
  <si>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</si>
  <si>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</si>
  <si>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</si>
  <si>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</si>
  <si>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</si>
  <si>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</si>
  <si>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</si>
  <si>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</si>
  <si>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</si>
  <si>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</si>
  <si>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</si>
  <si>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</si>
  <si>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</si>
  <si>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</si>
  <si>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</si>
  <si>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</si>
  <si>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</si>
  <si>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</si>
  <si>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</si>
  <si>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</si>
  <si>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</si>
  <si>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</si>
  <si>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</si>
  <si>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</si>
  <si>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</si>
  <si>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</si>
  <si>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</si>
  <si>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</si>
  <si>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</si>
  <si>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</si>
  <si>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</si>
  <si>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</si>
  <si>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</si>
  <si>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</si>
  <si>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</si>
  <si>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</si>
  <si>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</si>
  <si>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</si>
  <si>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</si>
  <si>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</si>
  <si>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</si>
  <si>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</si>
  <si>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</si>
  <si>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</si>
  <si>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</si>
  <si>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</si>
  <si>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</si>
  <si>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</si>
  <si>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</si>
  <si>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</si>
  <si>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</si>
  <si>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</si>
  <si>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</si>
  <si>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</si>
  <si>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</si>
  <si>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</si>
  <si>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</si>
  <si>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</si>
  <si>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</si>
  <si>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</si>
  <si>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</si>
  <si>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</si>
  <si>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</si>
  <si>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</si>
  <si>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</si>
  <si>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</si>
  <si>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</si>
  <si>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</si>
  <si>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</si>
  <si>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</si>
  <si>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</si>
  <si>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</si>
  <si>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</si>
  <si>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</si>
  <si>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</si>
  <si>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</si>
  <si>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</si>
  <si>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</si>
  <si>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</si>
  <si>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</si>
  <si>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</si>
  <si>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</si>
  <si>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</si>
  <si>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</si>
  <si>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</si>
  <si>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</si>
  <si>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</si>
  <si>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</si>
  <si>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</si>
  <si>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</si>
  <si>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</si>
  <si>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</si>
  <si>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</si>
  <si>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</si>
  <si>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</si>
  <si>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</si>
  <si>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</si>
  <si>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</si>
  <si>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</si>
  <si>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</si>
  <si>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</si>
  <si>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</si>
  <si>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</si>
  <si>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</si>
  <si>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</si>
  <si>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</si>
  <si>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</si>
  <si>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</si>
  <si>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</si>
  <si>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</si>
  <si>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</si>
  <si>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</si>
  <si>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</si>
  <si>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</si>
  <si>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</si>
  <si>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</si>
  <si>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</si>
  <si>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</si>
  <si>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</si>
  <si>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</si>
  <si>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</si>
  <si>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</si>
  <si>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</si>
  <si>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</si>
  <si>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</si>
  <si>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</si>
  <si>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</si>
  <si>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</si>
  <si>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</si>
  <si>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</si>
  <si>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</si>
  <si>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</si>
  <si>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</si>
  <si>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</si>
  <si>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</si>
  <si>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</si>
  <si>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</si>
  <si>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</si>
  <si>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</si>
  <si>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</si>
  <si>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</si>
  <si>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</si>
  <si>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</si>
  <si>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</si>
  <si>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</si>
  <si>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</si>
  <si>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</si>
  <si>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</si>
  <si>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</si>
  <si>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</si>
  <si>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</si>
  <si>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</si>
  <si>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</si>
  <si>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</si>
  <si>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</si>
  <si>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</si>
  <si>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</si>
  <si>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</si>
  <si>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</si>
  <si>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</si>
  <si>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</si>
  <si>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</si>
  <si>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</si>
  <si>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</si>
  <si>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</si>
  <si>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</si>
  <si>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</si>
  <si>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</si>
  <si>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</si>
  <si>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</si>
  <si>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</si>
  <si>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</si>
  <si>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</si>
  <si>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</si>
  <si>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</si>
  <si>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</si>
  <si>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</si>
  <si>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</si>
  <si>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</si>
  <si>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</si>
  <si>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</si>
  <si>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</si>
  <si>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</si>
  <si>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</si>
  <si>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</si>
  <si>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</si>
  <si>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</si>
  <si>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</si>
  <si>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</si>
  <si>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</si>
  <si>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</si>
  <si>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</si>
  <si>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</si>
  <si>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</si>
  <si>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</si>
  <si>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</si>
  <si>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</si>
  <si>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</si>
  <si>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</si>
  <si>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</si>
  <si>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</si>
  <si>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</si>
  <si>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</si>
  <si>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</si>
  <si>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</si>
  <si>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</si>
  <si>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</si>
  <si>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</si>
  <si>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</si>
  <si>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</si>
  <si>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</si>
  <si>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</si>
  <si>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</si>
  <si>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</si>
  <si>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</si>
  <si>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</si>
  <si>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</si>
  <si>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</si>
  <si>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</si>
  <si>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</si>
  <si>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</si>
  <si>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</si>
  <si>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</si>
  <si>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</si>
  <si>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</si>
  <si>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</si>
  <si>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</si>
  <si>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</si>
  <si>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</si>
  <si>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</si>
  <si>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</si>
  <si>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</si>
  <si>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</si>
  <si>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</si>
  <si>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</si>
  <si>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</si>
  <si>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</si>
  <si>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</si>
  <si>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</si>
  <si>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</si>
  <si>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</si>
  <si>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</si>
  <si>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</si>
  <si>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</si>
  <si>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</si>
  <si>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</si>
  <si>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</si>
  <si>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</si>
  <si>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</si>
  <si>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</si>
  <si>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</si>
  <si>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</si>
  <si>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</si>
  <si>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</si>
  <si>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</si>
  <si>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</si>
  <si>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</si>
  <si>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</si>
  <si>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</si>
  <si>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</si>
  <si>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</si>
  <si>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</si>
  <si>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</si>
  <si>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</si>
  <si>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</si>
  <si>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</si>
  <si>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</si>
  <si>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</si>
  <si>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</si>
  <si>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</si>
  <si>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</si>
  <si>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</si>
  <si>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</si>
  <si>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</si>
  <si>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</si>
  <si>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</si>
  <si>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</si>
  <si>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</si>
  <si>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</si>
  <si>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</si>
  <si>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</si>
  <si>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</si>
  <si>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</si>
  <si>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</si>
  <si>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</si>
  <si>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</si>
  <si>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</si>
  <si>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</si>
  <si>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</si>
  <si>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</si>
  <si>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</si>
  <si>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</si>
  <si>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</si>
  <si>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</si>
  <si>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</si>
  <si>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</si>
  <si>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</si>
  <si>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</si>
  <si>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</si>
  <si>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</si>
  <si>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</si>
  <si>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</si>
  <si>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</si>
  <si>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</si>
  <si>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</si>
  <si>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</si>
  <si>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</si>
  <si>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</si>
  <si>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</si>
  <si>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</si>
  <si>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</si>
  <si>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</si>
  <si>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</si>
  <si>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</si>
  <si>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</si>
  <si>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</si>
  <si>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</si>
  <si>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</si>
  <si>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</si>
  <si>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</si>
  <si>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</si>
  <si>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</si>
  <si>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</si>
  <si>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</si>
  <si>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</si>
  <si>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</si>
  <si>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</si>
  <si>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</si>
  <si>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</si>
  <si>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</si>
  <si>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</si>
  <si>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</si>
  <si>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</si>
  <si>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</si>
  <si>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</si>
  <si>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</si>
  <si>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</si>
  <si>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</si>
  <si>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</si>
  <si>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</si>
  <si>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</si>
  <si>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</si>
  <si>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</si>
  <si>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</si>
  <si>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</si>
  <si>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</si>
  <si>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</si>
  <si>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</si>
  <si>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</si>
  <si>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</si>
  <si>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</si>
  <si>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</si>
  <si>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</si>
  <si>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</si>
  <si>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</si>
  <si>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</si>
  <si>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</si>
  <si>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</si>
  <si>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</si>
  <si>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</si>
  <si>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</si>
  <si>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</si>
  <si>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</si>
  <si>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</si>
  <si>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</si>
  <si>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</si>
  <si>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</si>
  <si>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</si>
  <si>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</si>
  <si>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</si>
  <si>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</si>
  <si>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</si>
  <si>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</si>
  <si>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</si>
  <si>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</si>
  <si>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</si>
  <si>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</si>
  <si>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</si>
  <si>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</si>
  <si>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</si>
  <si>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</si>
  <si>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</si>
  <si>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</si>
  <si>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</si>
  <si>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</si>
  <si>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</si>
  <si>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</si>
  <si>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</si>
  <si>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</si>
  <si>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</si>
  <si>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</si>
  <si>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</si>
  <si>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</si>
  <si>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</si>
  <si>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</si>
  <si>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</si>
  <si>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</si>
  <si>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</si>
  <si>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</si>
  <si>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</si>
  <si>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</si>
  <si>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</si>
  <si>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</si>
  <si>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</si>
  <si>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</si>
  <si>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</si>
  <si>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</si>
  <si>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</si>
  <si>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</si>
  <si>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</si>
  <si>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</si>
  <si>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</si>
  <si>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</si>
  <si>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</si>
  <si>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</si>
  <si>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</si>
  <si>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</si>
  <si>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</si>
  <si>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</si>
  <si>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</si>
  <si>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</si>
  <si>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</si>
  <si>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</si>
  <si>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</si>
  <si>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</si>
  <si>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</si>
  <si>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</si>
  <si>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</si>
  <si>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</si>
  <si>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</si>
  <si>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</si>
  <si>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</si>
  <si>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</si>
  <si>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</si>
  <si>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</si>
  <si>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</si>
  <si>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</si>
  <si>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</si>
  <si>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</si>
  <si>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</si>
  <si>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</si>
  <si>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</si>
  <si>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</si>
  <si>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</si>
  <si>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</si>
  <si>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</si>
  <si>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</si>
  <si>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</si>
  <si>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</si>
  <si>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</si>
  <si>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</si>
  <si>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</si>
  <si>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</si>
  <si>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</si>
  <si>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</si>
  <si>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</si>
  <si>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</si>
  <si>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</si>
  <si>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</si>
  <si>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</si>
  <si>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</si>
  <si>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</si>
  <si>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</si>
  <si>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</si>
  <si>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</si>
  <si>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</si>
  <si>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</si>
  <si>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</si>
  <si>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</si>
  <si>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</si>
  <si>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</si>
  <si>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</si>
  <si>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</si>
  <si>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</si>
  <si>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</si>
  <si>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</si>
  <si>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</si>
  <si>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</si>
  <si>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</si>
  <si>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</si>
  <si>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</si>
  <si>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</si>
  <si>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</si>
  <si>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</si>
  <si>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</si>
  <si>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</si>
  <si>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</si>
  <si>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</si>
  <si>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</si>
  <si>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</si>
  <si>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</si>
  <si>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</si>
  <si>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</si>
  <si>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</si>
  <si>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</si>
  <si>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</si>
  <si>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</si>
  <si>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</si>
  <si>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</si>
  <si>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</si>
  <si>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</si>
  <si>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</si>
  <si>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</si>
  <si>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</si>
  <si>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</si>
  <si>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</si>
  <si>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</si>
  <si>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</si>
  <si>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</si>
  <si>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</si>
  <si>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</si>
  <si>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</si>
  <si>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</si>
  <si>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</si>
  <si>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</si>
  <si>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</si>
  <si>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</si>
  <si>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</si>
  <si>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</si>
  <si>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</si>
  <si>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</si>
  <si>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</si>
  <si>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</si>
  <si>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</si>
  <si>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</si>
  <si>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</si>
  <si>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</si>
  <si>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</si>
  <si>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</si>
  <si>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</si>
  <si>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</si>
  <si>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</si>
  <si>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</si>
  <si>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</si>
  <si>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</si>
  <si>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</si>
  <si>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</si>
  <si>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</si>
  <si>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</si>
  <si>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</si>
  <si>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</si>
  <si>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</si>
  <si>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</si>
  <si>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</si>
  <si>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</si>
  <si>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</si>
  <si>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</si>
  <si>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</si>
  <si>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</si>
  <si>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</si>
  <si>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</si>
  <si>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</si>
  <si>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</si>
  <si>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</si>
  <si>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</si>
  <si>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</si>
  <si>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</si>
  <si>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</si>
  <si>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</si>
  <si>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</si>
  <si>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</si>
  <si>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</si>
  <si>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</si>
  <si>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</si>
  <si>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</si>
  <si>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</si>
  <si>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</si>
  <si>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</si>
  <si>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</si>
  <si>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</si>
  <si>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</si>
  <si>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</si>
  <si>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</si>
  <si>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</si>
  <si>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</si>
  <si>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</si>
  <si>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</si>
  <si>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</si>
  <si>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</si>
  <si>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</si>
  <si>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</si>
  <si>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</si>
  <si>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</si>
  <si>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</si>
  <si>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</si>
  <si>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</si>
  <si>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</si>
  <si>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</si>
  <si>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</si>
  <si>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</si>
  <si>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</si>
  <si>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</si>
  <si>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</si>
  <si>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</si>
  <si>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</si>
  <si>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</si>
  <si>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</si>
  <si>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</si>
  <si>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</si>
  <si>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</si>
  <si>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</si>
  <si>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</si>
  <si>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</si>
  <si>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</si>
  <si>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</si>
  <si>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</si>
  <si>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</si>
  <si>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</si>
  <si>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</si>
  <si>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</si>
  <si>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</si>
  <si>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</si>
  <si>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</si>
  <si>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</si>
  <si>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</si>
  <si>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</si>
  <si>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</si>
  <si>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</si>
  <si>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</si>
  <si>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</si>
  <si>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</si>
  <si>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</si>
  <si>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</si>
  <si>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</si>
  <si>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</si>
  <si>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</si>
  <si>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</si>
  <si>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</si>
  <si>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</si>
  <si>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</si>
  <si>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</si>
  <si>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</si>
  <si>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</si>
  <si>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</si>
  <si>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</si>
  <si>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</si>
  <si>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</si>
  <si>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</si>
  <si>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</si>
  <si>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</si>
  <si>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</si>
  <si>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</si>
  <si>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</si>
  <si>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</si>
  <si>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</si>
  <si>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</si>
  <si>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</si>
  <si>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</si>
  <si>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</si>
  <si>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</si>
  <si>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</si>
  <si>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</si>
  <si>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</si>
  <si>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</si>
  <si>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</si>
  <si>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</si>
  <si>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</si>
  <si>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</si>
  <si>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</si>
  <si>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</si>
  <si>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</si>
  <si>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</si>
  <si>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</si>
  <si>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</si>
  <si>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</si>
  <si>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</si>
  <si>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</si>
  <si>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</si>
  <si>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</si>
  <si>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</si>
  <si>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</si>
  <si>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</si>
  <si>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</si>
  <si>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</si>
  <si>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</si>
  <si>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</si>
  <si>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</si>
  <si>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</si>
  <si>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</si>
  <si>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</si>
  <si>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</si>
  <si>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</si>
  <si>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</si>
  <si>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</si>
  <si>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</si>
  <si>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</si>
  <si>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</si>
  <si>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</si>
  <si>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</si>
  <si>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</si>
  <si>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</si>
  <si>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</si>
  <si>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</si>
  <si>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</si>
  <si>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</si>
  <si>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</si>
  <si>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</si>
  <si>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</si>
  <si>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</si>
  <si>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</si>
  <si>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</si>
  <si>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</si>
  <si>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</si>
  <si>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</si>
  <si>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</si>
  <si>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</si>
  <si>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</si>
  <si>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</si>
  <si>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</si>
  <si>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</si>
  <si>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</si>
  <si>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</si>
  <si>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</si>
  <si>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</si>
  <si>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</si>
  <si>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</si>
  <si>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</si>
  <si>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</si>
  <si>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</si>
  <si>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</si>
  <si>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</si>
  <si>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</si>
  <si>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</si>
  <si>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</si>
  <si>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</si>
  <si>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</si>
  <si>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</si>
  <si>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</si>
  <si>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</si>
  <si>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</si>
  <si>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</si>
  <si>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</si>
  <si>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</si>
  <si>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</si>
  <si>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</si>
  <si>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</si>
  <si>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</si>
  <si>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</si>
  <si>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</si>
  <si>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</si>
  <si>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</si>
  <si>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</si>
  <si>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</si>
  <si>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</si>
  <si>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</si>
  <si>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</si>
  <si>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</si>
  <si>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</si>
  <si>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</si>
  <si>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</si>
  <si>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</si>
  <si>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</si>
  <si>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</si>
  <si>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</si>
  <si>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</si>
  <si>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</si>
  <si>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</si>
  <si>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</si>
  <si>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</si>
  <si>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</si>
  <si>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</si>
  <si>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</si>
  <si>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</si>
  <si>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</si>
  <si>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</si>
  <si>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</si>
  <si>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</si>
  <si>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</si>
  <si>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</si>
  <si>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</si>
  <si>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</si>
  <si>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</si>
  <si>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</si>
  <si>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</si>
  <si>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</si>
  <si>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</si>
  <si>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</si>
  <si>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</si>
  <si>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</si>
  <si>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</si>
  <si>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</si>
  <si>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</si>
  <si>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</si>
  <si>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</si>
  <si>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</si>
  <si>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</si>
  <si>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</si>
  <si>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</si>
  <si>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</si>
  <si>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</si>
  <si>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</si>
  <si>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</si>
  <si>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</si>
  <si>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</si>
  <si>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</si>
  <si>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</si>
  <si>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</si>
  <si>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</si>
  <si>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</si>
  <si>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</si>
  <si>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</si>
  <si>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</si>
  <si>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</si>
  <si>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</si>
  <si>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</si>
  <si>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</si>
  <si>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</si>
  <si>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</si>
  <si>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</si>
  <si>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</si>
  <si>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</si>
  <si>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</si>
  <si>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</si>
  <si>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</si>
  <si>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</si>
  <si>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</si>
  <si>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</si>
  <si>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</si>
  <si>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</si>
  <si>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</si>
  <si>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</si>
  <si>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</si>
  <si>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</si>
  <si>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</si>
  <si>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</si>
  <si>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</si>
  <si>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</si>
  <si>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</si>
  <si>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</si>
  <si>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</si>
  <si>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</si>
  <si>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</si>
  <si>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</si>
  <si>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</si>
  <si>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</si>
  <si>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</si>
  <si>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</si>
  <si>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</si>
  <si>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</si>
  <si>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</si>
  <si>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</si>
  <si>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</si>
  <si>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</si>
  <si>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</si>
  <si>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</si>
  <si>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</si>
  <si>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</si>
  <si>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</si>
  <si>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</si>
  <si>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</si>
  <si>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</si>
  <si>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</si>
  <si>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</si>
  <si>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</si>
  <si>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</si>
  <si>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</si>
  <si>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</si>
  <si>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</si>
  <si>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</si>
  <si>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</si>
  <si>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</si>
  <si>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</si>
  <si>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</si>
  <si>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</si>
  <si>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</si>
  <si>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</si>
  <si>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</si>
  <si>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</si>
  <si>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</si>
  <si>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</si>
  <si>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</si>
  <si>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</si>
  <si>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</si>
  <si>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</si>
  <si>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</si>
  <si>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</si>
  <si>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</si>
  <si>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</si>
  <si>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</si>
  <si>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</si>
  <si>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</si>
  <si>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</si>
  <si>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</si>
  <si>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</si>
  <si>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</si>
  <si>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</si>
  <si>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</si>
  <si>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</si>
  <si>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</si>
  <si>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</si>
  <si>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</si>
  <si>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</si>
  <si>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</si>
  <si>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</si>
  <si>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</si>
  <si>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</si>
  <si>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</si>
  <si>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</si>
  <si>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</si>
  <si>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</si>
  <si>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</si>
  <si>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</si>
  <si>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</si>
  <si>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</si>
  <si>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</si>
  <si>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</si>
  <si>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</si>
  <si>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</si>
  <si>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</si>
  <si>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</si>
  <si>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</si>
  <si>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</si>
  <si>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</si>
  <si>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</si>
  <si>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</si>
  <si>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</si>
  <si>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</si>
  <si>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</si>
  <si>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</si>
  <si>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</si>
  <si>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</si>
  <si>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</si>
  <si>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</si>
  <si>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</si>
  <si>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</si>
  <si>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</si>
  <si>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</si>
  <si>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</si>
  <si>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</si>
  <si>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</si>
  <si>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</si>
  <si>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</si>
  <si>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</si>
  <si>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</si>
  <si>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</si>
  <si>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</si>
  <si>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</si>
  <si>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</si>
  <si>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</si>
  <si>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</si>
  <si>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</si>
  <si>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</si>
  <si>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</si>
  <si>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</si>
  <si>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</si>
  <si>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</si>
  <si>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</si>
  <si>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</si>
  <si>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</si>
  <si>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</si>
  <si>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</si>
  <si>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</si>
  <si>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</si>
  <si>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</si>
  <si>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</si>
  <si>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</si>
  <si>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</si>
  <si>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</si>
  <si>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</si>
  <si>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</si>
  <si>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</si>
  <si>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</si>
  <si>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</si>
  <si>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</si>
  <si>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</si>
  <si>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</si>
  <si>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</si>
  <si>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</si>
  <si>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</si>
  <si>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</si>
  <si>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</si>
  <si>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</si>
  <si>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</si>
  <si>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</si>
  <si>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</si>
  <si>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</si>
  <si>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</si>
  <si>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</si>
  <si>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</si>
  <si>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</si>
  <si>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</si>
  <si>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</si>
  <si>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</si>
  <si>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</si>
  <si>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</si>
  <si>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</si>
  <si>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</si>
  <si>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</si>
  <si>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</si>
  <si>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</si>
  <si>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</si>
  <si>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</si>
  <si>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</si>
  <si>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</si>
  <si>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</si>
  <si>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</si>
  <si>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</si>
  <si>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</si>
  <si>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</si>
  <si>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</si>
  <si>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</si>
  <si>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</si>
  <si>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</si>
  <si>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</si>
  <si>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</si>
  <si>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</si>
  <si>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</si>
  <si>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</si>
  <si>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</si>
  <si>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</si>
  <si>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</si>
  <si>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</si>
  <si>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</si>
  <si>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</si>
  <si>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</si>
  <si>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</si>
  <si>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</si>
  <si>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</si>
  <si>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</si>
  <si>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</si>
  <si>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</si>
  <si>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</si>
  <si>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</si>
  <si>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</si>
  <si>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</si>
  <si>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</si>
  <si>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</si>
  <si>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</si>
  <si>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</si>
  <si>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</si>
  <si>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</si>
  <si>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</si>
  <si>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</si>
  <si>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</si>
  <si>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</si>
  <si>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</si>
  <si>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</si>
  <si>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</si>
  <si>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</si>
  <si>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</si>
  <si>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</si>
  <si>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</si>
  <si>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</si>
  <si>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</si>
  <si>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</si>
  <si>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</si>
  <si>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</si>
  <si>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</si>
  <si>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</si>
  <si>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</si>
  <si>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</si>
  <si>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</si>
  <si>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</si>
  <si>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</si>
  <si>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</si>
  <si>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</si>
  <si>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</si>
  <si>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</si>
  <si>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</si>
  <si>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</si>
  <si>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</si>
  <si>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</si>
  <si>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</si>
  <si>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</si>
  <si>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</si>
  <si>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</si>
  <si>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</si>
  <si>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</si>
  <si>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</si>
  <si>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</si>
  <si>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</si>
  <si>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</si>
  <si>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</si>
  <si>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</si>
  <si>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</si>
  <si>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</si>
  <si>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</si>
  <si>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</si>
  <si>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</si>
  <si>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</si>
  <si>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</si>
  <si>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</si>
  <si>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</si>
  <si>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</si>
  <si>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</si>
  <si>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</si>
  <si>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</si>
  <si>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</si>
  <si>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</si>
  <si>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</si>
  <si>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</si>
  <si>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</si>
  <si>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</si>
  <si>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</si>
  <si>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</si>
  <si>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</si>
  <si>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</si>
  <si>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</si>
  <si>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</si>
  <si>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</si>
  <si>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</si>
  <si>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</si>
  <si>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</si>
  <si>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</si>
  <si>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</si>
  <si>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</si>
  <si>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</si>
  <si>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</si>
  <si>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</si>
  <si>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</si>
  <si>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</si>
  <si>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</si>
  <si>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</si>
  <si>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</si>
  <si>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</si>
  <si>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</si>
  <si>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</si>
  <si>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</si>
  <si>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</si>
  <si>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</si>
  <si>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</si>
  <si>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</si>
  <si>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</si>
  <si>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</si>
  <si>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</si>
  <si>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</si>
  <si>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</si>
  <si>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</si>
  <si>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</si>
  <si>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</si>
  <si>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</si>
  <si>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</si>
  <si>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</si>
  <si>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</si>
  <si>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</si>
  <si>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</si>
  <si>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</si>
  <si>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</si>
  <si>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</si>
  <si>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</si>
  <si>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</si>
  <si>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</si>
  <si>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</si>
  <si>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</si>
  <si>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</si>
  <si>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</si>
  <si>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</si>
  <si>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</si>
  <si>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</si>
  <si>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</si>
  <si>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</si>
  <si>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</si>
  <si>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</si>
  <si>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</si>
  <si>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</si>
  <si>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</si>
  <si>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</si>
  <si>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</si>
  <si>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</si>
  <si>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</si>
  <si>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</si>
  <si>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</si>
  <si>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</si>
  <si>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</si>
  <si>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</si>
  <si>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</si>
  <si>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</si>
  <si>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</si>
  <si>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</si>
  <si>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</si>
  <si>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</si>
  <si>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</si>
  <si>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</si>
  <si>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</si>
  <si>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</si>
  <si>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</si>
  <si>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</si>
  <si>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</si>
  <si>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</si>
  <si>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</si>
  <si>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</si>
  <si>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</si>
  <si>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</si>
  <si>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</si>
  <si>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</si>
  <si>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</si>
  <si>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</si>
  <si>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</si>
  <si>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</si>
  <si>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</si>
  <si>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</si>
  <si>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</si>
  <si>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</si>
  <si>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</si>
  <si>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</si>
  <si>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</si>
  <si>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</si>
  <si>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</si>
  <si>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</si>
  <si>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</si>
  <si>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</si>
  <si>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</si>
  <si>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</si>
  <si>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</si>
  <si>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</si>
  <si>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</si>
  <si>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</si>
  <si>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</si>
  <si>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</si>
  <si>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</si>
  <si>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</si>
  <si>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</si>
  <si>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</si>
  <si>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</si>
  <si>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</si>
  <si>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</si>
  <si>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</si>
  <si>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</si>
  <si>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</si>
  <si>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</si>
  <si>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</si>
  <si>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</si>
  <si>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</si>
  <si>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</si>
  <si>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</si>
  <si>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</si>
  <si>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</si>
  <si>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</si>
  <si>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</si>
  <si>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</si>
  <si>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</si>
  <si>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</si>
  <si>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</si>
  <si>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</si>
  <si>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</si>
  <si>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</si>
  <si>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</si>
  <si>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</si>
  <si>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</si>
  <si>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</si>
  <si>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</si>
  <si>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</si>
  <si>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</si>
  <si>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</si>
  <si>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</si>
  <si>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</si>
  <si>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</si>
  <si>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</si>
  <si>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</si>
  <si>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</si>
  <si>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</si>
  <si>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</si>
  <si>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</si>
  <si>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</si>
  <si>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</si>
  <si>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</si>
  <si>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</si>
  <si>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</si>
  <si>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</si>
  <si>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</si>
  <si>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</si>
  <si>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</si>
  <si>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</si>
  <si>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</si>
  <si>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</si>
  <si>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</si>
  <si>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</si>
  <si>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</si>
  <si>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</si>
  <si>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</si>
  <si>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</si>
  <si>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</si>
  <si>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</si>
  <si>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</si>
  <si>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</si>
  <si>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</si>
  <si>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</si>
  <si>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</si>
  <si>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</si>
  <si>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</si>
  <si>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</si>
  <si>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</si>
  <si>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</si>
  <si>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</si>
  <si>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</si>
  <si>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</si>
  <si>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</si>
  <si>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</si>
  <si>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</si>
  <si>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</si>
  <si>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</si>
  <si>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</si>
  <si>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</si>
  <si>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</si>
  <si>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</si>
  <si>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</si>
  <si>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</si>
  <si>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</si>
  <si>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</si>
  <si>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</si>
  <si>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</si>
  <si>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</si>
  <si>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</si>
  <si>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</si>
  <si>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</si>
  <si>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</si>
  <si>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</si>
  <si>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</si>
  <si>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</si>
  <si>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</si>
  <si>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</si>
  <si>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</si>
  <si>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</si>
  <si>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</si>
  <si>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</si>
  <si>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</si>
  <si>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</si>
  <si>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</si>
  <si>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</si>
  <si>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</si>
  <si>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</si>
  <si>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</si>
  <si>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</si>
  <si>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</si>
  <si>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</si>
  <si>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</si>
  <si>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</si>
  <si>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</si>
  <si>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</si>
  <si>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</si>
  <si>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</si>
  <si>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</si>
  <si>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</si>
  <si>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</si>
  <si>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</si>
  <si>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</si>
  <si>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</si>
  <si>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</si>
  <si>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</si>
  <si>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</si>
  <si>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</si>
  <si>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</si>
  <si>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</si>
  <si>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</si>
  <si>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</si>
  <si>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</si>
  <si>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</si>
  <si>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</si>
  <si>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</si>
  <si>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</si>
  <si>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</si>
  <si>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</si>
  <si>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</si>
  <si>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</si>
  <si>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</si>
  <si>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</si>
  <si>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</si>
  <si>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</si>
  <si>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</si>
  <si>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</si>
  <si>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</si>
  <si>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</si>
  <si>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</si>
  <si>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</si>
  <si>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</si>
  <si>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</si>
  <si>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</si>
  <si>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</si>
  <si>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</si>
  <si>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</si>
  <si>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</si>
  <si>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</si>
  <si>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</si>
  <si>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</si>
  <si>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</si>
  <si>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</si>
  <si>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</si>
  <si>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</si>
  <si>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</si>
  <si>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</si>
  <si>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</si>
  <si>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</si>
  <si>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</si>
  <si>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</si>
  <si>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</si>
  <si>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</si>
  <si>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</si>
  <si>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</si>
  <si>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</si>
  <si>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</si>
  <si>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</si>
  <si>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</si>
  <si>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</si>
  <si>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</si>
  <si>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</si>
  <si>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</si>
  <si>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</si>
  <si>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</si>
  <si>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</si>
  <si>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</si>
  <si>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</si>
  <si>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</si>
  <si>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</si>
  <si>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</si>
  <si>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</si>
  <si>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</si>
  <si>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</si>
  <si>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</si>
  <si>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</si>
  <si>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</si>
  <si>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</si>
  <si>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</si>
  <si>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</si>
  <si>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</si>
  <si>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</si>
  <si>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</si>
  <si>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</si>
  <si>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</si>
  <si>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</si>
  <si>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</si>
  <si>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</si>
  <si>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</si>
  <si>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</si>
  <si>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</si>
  <si>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</si>
  <si>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</si>
  <si>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</si>
  <si>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</si>
  <si>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</si>
  <si>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</si>
  <si>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</si>
  <si>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</si>
  <si>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</si>
  <si>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</si>
  <si>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</si>
  <si>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</si>
  <si>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</si>
  <si>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</si>
  <si>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</si>
  <si>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</si>
  <si>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</si>
  <si>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</si>
  <si>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</si>
  <si>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</si>
  <si>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</si>
  <si>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</si>
  <si>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</si>
  <si>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</si>
  <si>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</si>
  <si>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</si>
  <si>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</si>
  <si>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</si>
  <si>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</si>
  <si>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</si>
  <si>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</si>
  <si>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</si>
  <si>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</si>
  <si>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</si>
  <si>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</si>
  <si>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</si>
  <si>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</si>
  <si>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</si>
  <si>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</si>
  <si>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</si>
  <si>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</si>
  <si>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</si>
  <si>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</si>
  <si>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</si>
  <si>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</si>
  <si>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</si>
  <si>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</si>
  <si>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</si>
  <si>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</si>
  <si>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</si>
  <si>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</si>
  <si>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</si>
  <si>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</si>
  <si>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</si>
  <si>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</si>
  <si>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</si>
  <si>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</si>
  <si>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</si>
  <si>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</si>
  <si>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</si>
  <si>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</si>
  <si>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</si>
  <si>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</si>
  <si>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</si>
  <si>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</si>
  <si>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</si>
  <si>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</si>
  <si>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</si>
  <si>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</si>
  <si>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</si>
  <si>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</si>
  <si>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</si>
  <si>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</si>
  <si>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</si>
  <si>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</si>
  <si>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</si>
  <si>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</si>
  <si>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</si>
  <si>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</si>
  <si>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</si>
  <si>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</si>
  <si>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</si>
  <si>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</si>
  <si>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</si>
  <si>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</si>
  <si>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</si>
  <si>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</si>
  <si>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</si>
  <si>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</si>
  <si>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</si>
  <si>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</si>
  <si>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</si>
  <si>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</si>
  <si>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</si>
  <si>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</si>
  <si>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</si>
  <si>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</si>
  <si>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</si>
  <si>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</si>
  <si>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</si>
  <si>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</si>
  <si>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</si>
  <si>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</si>
  <si>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</si>
  <si>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</si>
  <si>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</si>
  <si>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</si>
  <si>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</si>
  <si>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</si>
  <si>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</si>
  <si>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</si>
  <si>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</si>
  <si>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</si>
  <si>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</si>
  <si>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</si>
  <si>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</si>
  <si>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</si>
  <si>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</si>
  <si>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</si>
  <si>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</si>
  <si>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</si>
  <si>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</si>
  <si>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</si>
  <si>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</si>
  <si>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</si>
  <si>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</si>
  <si>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</si>
  <si>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</si>
  <si>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</si>
  <si>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</si>
  <si>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</si>
  <si>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</si>
  <si>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</si>
  <si>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</si>
  <si>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</si>
  <si>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</si>
  <si>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</si>
  <si>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</si>
  <si>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</si>
  <si>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</si>
  <si>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</si>
  <si>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</si>
  <si>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</si>
  <si>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</si>
  <si>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</si>
  <si>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</si>
  <si>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</si>
  <si>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</si>
  <si>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</si>
  <si>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</si>
  <si>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</si>
  <si>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</si>
  <si>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</si>
  <si>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</si>
  <si>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</si>
  <si>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</si>
  <si>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</si>
  <si>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</si>
  <si>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</si>
  <si>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</si>
  <si>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</si>
  <si>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</si>
  <si>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</si>
  <si>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</si>
  <si>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</si>
  <si>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</si>
  <si>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</si>
  <si>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</si>
  <si>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</si>
  <si>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</si>
  <si>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</si>
  <si>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</si>
  <si>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</si>
  <si>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</si>
  <si>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</si>
  <si>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</si>
  <si>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</si>
  <si>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</si>
  <si>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</si>
  <si>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</si>
  <si>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</si>
  <si>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</si>
  <si>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</si>
  <si>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</si>
  <si>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</si>
  <si>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</si>
  <si>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</si>
  <si>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</si>
  <si>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</si>
  <si>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</si>
  <si>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</si>
  <si>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</si>
  <si>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</si>
  <si>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</si>
  <si>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</si>
  <si>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</si>
  <si>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</si>
  <si>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</si>
  <si>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</si>
  <si>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</si>
  <si>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</si>
  <si>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</si>
  <si>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</si>
  <si>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</si>
  <si>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</si>
  <si>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</si>
  <si>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</si>
  <si>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</si>
  <si>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</si>
  <si>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</si>
  <si>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</si>
  <si>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</si>
  <si>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</si>
  <si>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</si>
  <si>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</si>
  <si>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</si>
  <si>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</si>
  <si>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</si>
  <si>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</si>
  <si>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</si>
  <si>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</si>
  <si>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</si>
  <si>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</si>
  <si>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</si>
  <si>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</si>
  <si>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</si>
  <si>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</si>
  <si>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</si>
  <si>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</si>
  <si>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</si>
  <si>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</si>
  <si>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</si>
  <si>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</si>
  <si>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</si>
  <si>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</si>
  <si>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</si>
  <si>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</si>
  <si>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</si>
  <si>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</si>
  <si>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</si>
  <si>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</si>
  <si>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</si>
  <si>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</si>
  <si>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</si>
  <si>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</si>
  <si>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</si>
  <si>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</si>
  <si>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</si>
  <si>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</si>
  <si>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</si>
  <si>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</si>
  <si>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</si>
  <si>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</si>
  <si>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</si>
  <si>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</si>
  <si>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</si>
  <si>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</si>
  <si>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</si>
  <si>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</si>
  <si>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</si>
  <si>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</si>
  <si>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</si>
  <si>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</si>
  <si>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</si>
  <si>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</si>
  <si>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</si>
  <si>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</si>
  <si>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</si>
  <si>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</si>
  <si>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</si>
  <si>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</si>
  <si>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</si>
  <si>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</si>
  <si>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</si>
  <si>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</si>
  <si>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</si>
  <si>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</si>
  <si>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</si>
  <si>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</si>
  <si>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</si>
  <si>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</si>
  <si>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</si>
  <si>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</si>
  <si>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</si>
  <si>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</si>
  <si>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</si>
  <si>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</si>
  <si>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</si>
  <si>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</si>
  <si>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</si>
  <si>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</si>
  <si>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</si>
  <si>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</si>
  <si>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</si>
  <si>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</si>
  <si>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</si>
  <si>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</si>
  <si>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</si>
  <si>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</si>
  <si>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</si>
  <si>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</si>
  <si>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</si>
  <si>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</si>
  <si>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</si>
  <si>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</si>
  <si>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</si>
  <si>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</si>
  <si>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</si>
  <si>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</si>
  <si>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</si>
  <si>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</si>
  <si>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</si>
  <si>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</si>
  <si>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</si>
  <si>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</si>
  <si>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</si>
  <si>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</si>
  <si>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</si>
  <si>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</si>
  <si>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</si>
  <si>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</si>
  <si>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</si>
  <si>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</si>
  <si>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</si>
  <si>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</si>
  <si>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</si>
  <si>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</si>
  <si>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</si>
  <si>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</si>
  <si>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</si>
  <si>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</si>
  <si>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</si>
  <si>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</si>
  <si>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</si>
  <si>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</si>
  <si>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</si>
  <si>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</si>
  <si>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</si>
  <si>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</si>
  <si>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</si>
  <si>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</si>
  <si>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</si>
  <si>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</si>
  <si>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</si>
  <si>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</si>
  <si>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</si>
  <si>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</si>
  <si>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</si>
  <si>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</si>
  <si>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</si>
  <si>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</si>
  <si>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</si>
  <si>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</si>
  <si>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</si>
  <si>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</si>
  <si>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</si>
  <si>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</si>
  <si>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</si>
  <si>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</si>
  <si>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</si>
  <si>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</si>
  <si>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</si>
  <si>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</si>
  <si>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</si>
  <si>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</si>
  <si>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</si>
  <si>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</si>
  <si>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</si>
  <si>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</si>
  <si>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</si>
  <si>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</si>
  <si>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</si>
  <si>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</si>
  <si>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</si>
  <si>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</si>
  <si>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</si>
  <si>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</si>
  <si>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</si>
  <si>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</si>
  <si>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</si>
  <si>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</si>
  <si>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</si>
  <si>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</si>
  <si>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</si>
  <si>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</si>
  <si>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</si>
  <si>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</si>
  <si>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</si>
  <si>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</si>
  <si>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</si>
  <si>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</si>
  <si>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</si>
  <si>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</si>
  <si>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</si>
  <si>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</si>
  <si>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</si>
  <si>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</si>
  <si>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</si>
  <si>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</si>
  <si>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</si>
  <si>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</si>
  <si>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</si>
  <si>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</si>
  <si>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</si>
  <si>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</si>
  <si>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</si>
  <si>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</si>
  <si>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</si>
  <si>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</si>
  <si>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</si>
  <si>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</si>
  <si>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</si>
  <si>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</si>
  <si>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</si>
  <si>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</si>
  <si>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</si>
  <si>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</si>
  <si>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</si>
  <si>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</si>
  <si>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</si>
  <si>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</si>
  <si>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</si>
  <si>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</si>
  <si>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</si>
  <si>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</si>
  <si>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</si>
  <si>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</si>
  <si>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</si>
  <si>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</si>
  <si>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</si>
  <si>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</si>
  <si>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</si>
  <si>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</si>
  <si>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</si>
  <si>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</si>
  <si>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</si>
  <si>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</si>
  <si>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</si>
  <si>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</si>
  <si>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</si>
  <si>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</si>
  <si>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</si>
  <si>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</si>
  <si>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</si>
  <si>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</si>
  <si>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</si>
  <si>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</si>
  <si>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</si>
  <si>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</si>
  <si>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</si>
  <si>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</si>
  <si>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</si>
  <si>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</si>
  <si>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</si>
  <si>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</si>
  <si>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</si>
  <si>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</si>
  <si>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</si>
  <si>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</si>
  <si>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</si>
  <si>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</si>
  <si>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</si>
  <si>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</si>
  <si>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</si>
  <si>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</si>
  <si>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</si>
  <si>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</si>
  <si>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</si>
  <si>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</si>
  <si>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</si>
  <si>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</si>
  <si>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</si>
  <si>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</si>
  <si>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</si>
  <si>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</si>
  <si>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</si>
  <si>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</si>
  <si>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</si>
  <si>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</si>
  <si>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</si>
  <si>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</si>
  <si>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</si>
  <si>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</si>
  <si>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</si>
  <si>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</si>
  <si>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</si>
  <si>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</si>
  <si>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</si>
  <si>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</si>
  <si>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</si>
  <si>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</si>
  <si>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</si>
  <si>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</si>
  <si>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</si>
  <si>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</si>
  <si>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</si>
  <si>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</si>
  <si>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</si>
  <si>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</si>
  <si>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</si>
  <si>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</si>
  <si>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</si>
  <si>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</si>
  <si>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</si>
  <si>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</si>
  <si>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</si>
  <si>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</si>
  <si>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</si>
  <si>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</si>
  <si>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</si>
  <si>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</si>
  <si>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</si>
  <si>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</si>
  <si>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</si>
  <si>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</si>
  <si>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</si>
  <si>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</si>
  <si>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</si>
  <si>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</si>
  <si>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</si>
  <si>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</si>
  <si>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</si>
  <si>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</si>
  <si>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</si>
  <si>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</si>
  <si>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</si>
  <si>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</si>
  <si>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</si>
  <si>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</si>
  <si>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</si>
  <si>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</si>
  <si>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</si>
  <si>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</si>
  <si>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</si>
  <si>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</si>
  <si>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</si>
  <si>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</si>
  <si>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</si>
  <si>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</si>
  <si>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</si>
  <si>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</si>
  <si>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</si>
  <si>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</si>
  <si>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</si>
  <si>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</si>
  <si>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</si>
  <si>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</si>
  <si>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</si>
  <si>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</si>
  <si>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</si>
  <si>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</si>
  <si>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</si>
  <si>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</si>
  <si>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</si>
  <si>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</si>
  <si>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</si>
  <si>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</si>
  <si>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</si>
  <si>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</si>
  <si>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</si>
  <si>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</si>
  <si>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</si>
  <si>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</si>
  <si>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</si>
  <si>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</si>
  <si>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</si>
  <si>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</si>
  <si>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</si>
  <si>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</si>
  <si>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</si>
  <si>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</si>
  <si>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</si>
  <si>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</si>
  <si>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</si>
  <si>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</si>
  <si>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</si>
  <si>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</si>
  <si>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</si>
  <si>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</si>
  <si>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</si>
  <si>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</si>
  <si>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</si>
  <si>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</si>
  <si>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</si>
  <si>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</si>
  <si>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</si>
  <si>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</si>
  <si>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</si>
  <si>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</si>
  <si>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</si>
  <si>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</si>
  <si>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</si>
  <si>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</si>
  <si>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</si>
  <si>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</si>
  <si>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</si>
  <si>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</si>
  <si>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</si>
  <si>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</si>
  <si>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</si>
  <si>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</si>
  <si>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</si>
  <si>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</si>
  <si>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</si>
  <si>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</si>
  <si>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</si>
  <si>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</si>
  <si>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</si>
  <si>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</si>
  <si>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</si>
  <si>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</si>
  <si>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</si>
  <si>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</si>
  <si>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</si>
  <si>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</si>
  <si>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</si>
  <si>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</si>
  <si>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</si>
  <si>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</si>
  <si>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</si>
  <si>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</si>
  <si>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</si>
  <si>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</si>
  <si>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</si>
  <si>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</si>
  <si>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</si>
  <si>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</si>
  <si>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</si>
  <si>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</si>
  <si>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</si>
  <si>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</si>
  <si>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</si>
  <si>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</si>
  <si>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</si>
  <si>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</si>
  <si>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</si>
  <si>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</si>
  <si>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</si>
  <si>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</si>
  <si>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</si>
  <si>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</si>
  <si>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</si>
  <si>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</si>
  <si>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</si>
  <si>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</si>
  <si>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</si>
  <si>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</si>
  <si>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</si>
  <si>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</si>
  <si>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</si>
  <si>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</si>
  <si>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</si>
  <si>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</si>
  <si>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</si>
  <si>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</si>
  <si>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</si>
  <si>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</si>
  <si>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</si>
  <si>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</si>
  <si>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</si>
  <si>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</si>
  <si>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</si>
  <si>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</si>
  <si>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</si>
  <si>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</si>
  <si>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</si>
  <si>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</si>
  <si>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</si>
  <si>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</si>
  <si>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</si>
  <si>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</si>
  <si>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</si>
  <si>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</si>
  <si>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</si>
  <si>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</si>
  <si>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</si>
  <si>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</si>
  <si>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</si>
  <si>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</si>
  <si>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</si>
  <si>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</si>
  <si>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</si>
  <si>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</si>
  <si>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</si>
  <si>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</si>
  <si>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</si>
  <si>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</si>
  <si>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</si>
  <si>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</si>
  <si>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</si>
  <si>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</si>
  <si>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</si>
  <si>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</si>
  <si>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</si>
  <si>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</si>
  <si>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</si>
  <si>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</si>
  <si>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</si>
  <si>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</si>
  <si>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</si>
  <si>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</si>
  <si>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</si>
  <si>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</si>
  <si>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</si>
  <si>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</si>
  <si>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</si>
  <si>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</si>
  <si>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</si>
  <si>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</si>
  <si>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</si>
  <si>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</si>
  <si>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</si>
  <si>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</si>
  <si>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</si>
  <si>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</si>
  <si>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</si>
  <si>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</si>
  <si>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</si>
  <si>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</si>
  <si>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</si>
  <si>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</si>
  <si>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</si>
  <si>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</si>
  <si>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</si>
  <si>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</si>
  <si>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</si>
  <si>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</si>
  <si>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</si>
  <si>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</si>
  <si>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</si>
  <si>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</si>
  <si>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</si>
  <si>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</si>
  <si>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</si>
  <si>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</si>
  <si>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</si>
  <si>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</si>
  <si>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</si>
  <si>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</si>
  <si>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</si>
  <si>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</si>
  <si>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</si>
  <si>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</si>
  <si>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</si>
  <si>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</si>
  <si>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</si>
  <si>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</si>
  <si>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</si>
  <si>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</si>
  <si>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</si>
  <si>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</si>
  <si>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</si>
  <si>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</si>
  <si>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</si>
  <si>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</si>
  <si>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</si>
  <si>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</si>
  <si>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</si>
  <si>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</si>
  <si>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</si>
  <si>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</si>
  <si>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</si>
  <si>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</si>
  <si>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</si>
  <si>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</si>
  <si>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</si>
  <si>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</si>
  <si>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</si>
  <si>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</si>
  <si>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</si>
  <si>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</si>
  <si>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</si>
  <si>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</si>
  <si>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</si>
  <si>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</si>
  <si>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</si>
  <si>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</si>
  <si>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</si>
  <si>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</si>
  <si>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</si>
  <si>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</si>
  <si>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</si>
  <si>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</si>
  <si>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</si>
  <si>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</si>
  <si>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</si>
  <si>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</si>
  <si>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</si>
  <si>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</si>
  <si>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</si>
  <si>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</si>
  <si>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</si>
  <si>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</si>
  <si>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</si>
  <si>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</si>
  <si>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</si>
  <si>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</si>
  <si>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</si>
  <si>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</si>
  <si>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</si>
  <si>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</si>
  <si>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</si>
  <si>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</si>
  <si>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</si>
  <si>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</si>
  <si>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</si>
  <si>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</si>
  <si>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</si>
  <si>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</si>
  <si>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</si>
  <si>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</si>
  <si>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</si>
  <si>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</si>
  <si>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</si>
  <si>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</si>
  <si>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</si>
  <si>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</si>
  <si>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</si>
  <si>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</si>
  <si>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</si>
  <si>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</si>
  <si>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</si>
  <si>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</si>
  <si>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</si>
  <si>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</si>
  <si>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</si>
  <si>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</si>
  <si>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</si>
  <si>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</si>
  <si>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</si>
  <si>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</si>
  <si>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</si>
  <si>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</si>
  <si>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</si>
  <si>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</si>
  <si>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</si>
  <si>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</si>
  <si>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</si>
  <si>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</si>
  <si>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</si>
  <si>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</si>
  <si>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</si>
  <si>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</si>
  <si>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</si>
  <si>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</si>
  <si>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</si>
  <si>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</si>
  <si>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</si>
  <si>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</si>
  <si>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</si>
  <si>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</si>
  <si>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</si>
  <si>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</si>
  <si>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</si>
  <si>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</si>
  <si>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</si>
  <si>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</si>
  <si>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</si>
  <si>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</si>
  <si>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</si>
  <si>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</si>
  <si>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</si>
  <si>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</si>
  <si>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</si>
  <si>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</si>
  <si>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</si>
  <si>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</si>
  <si>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</si>
  <si>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</si>
  <si>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</si>
  <si>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</si>
  <si>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</si>
  <si>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</si>
  <si>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</si>
  <si>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</si>
  <si>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</si>
  <si>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</si>
  <si>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</si>
  <si>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</si>
  <si>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</si>
  <si>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</si>
  <si>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</si>
  <si>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</si>
  <si>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</si>
  <si>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</si>
  <si>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</si>
  <si>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</si>
  <si>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</si>
  <si>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</si>
  <si>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</si>
  <si>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</si>
  <si>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</si>
  <si>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</si>
  <si>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</si>
  <si>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</si>
  <si>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</si>
  <si>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</si>
  <si>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</si>
  <si>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</si>
  <si>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</si>
  <si>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</si>
  <si>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</si>
  <si>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</si>
  <si>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</si>
  <si>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</si>
  <si>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</si>
  <si>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</si>
  <si>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</si>
  <si>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</si>
  <si>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</si>
  <si>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</si>
  <si>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</si>
  <si>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</si>
  <si>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</si>
  <si>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</si>
  <si>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</si>
  <si>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</si>
  <si>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</si>
  <si>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</si>
  <si>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</si>
  <si>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</si>
  <si>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</si>
  <si>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</si>
  <si>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</si>
  <si>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</si>
  <si>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</si>
  <si>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</si>
  <si>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</si>
  <si>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</si>
  <si>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</si>
  <si>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</si>
  <si>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</si>
  <si>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</si>
  <si>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</si>
  <si>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</si>
  <si>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</si>
  <si>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</si>
  <si>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</si>
  <si>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</si>
  <si>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</si>
  <si>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</si>
  <si>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</si>
  <si>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</si>
  <si>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</si>
  <si>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</si>
  <si>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</si>
  <si>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</si>
  <si>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</si>
  <si>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</si>
  <si>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</si>
  <si>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</si>
  <si>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</si>
  <si>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</si>
  <si>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</si>
  <si>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</si>
  <si>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</si>
  <si>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</si>
  <si>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</si>
  <si>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</si>
  <si>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</si>
  <si>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</si>
  <si>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</si>
  <si>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</si>
  <si>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</si>
  <si>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</si>
  <si>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</si>
  <si>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</si>
  <si>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</si>
  <si>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</si>
  <si>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</si>
  <si>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</si>
  <si>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</si>
  <si>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</si>
  <si>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</si>
  <si>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</si>
  <si>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</si>
  <si>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</si>
  <si>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</si>
  <si>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</si>
  <si>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</si>
  <si>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</si>
  <si>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</si>
  <si>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</si>
  <si>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</si>
  <si>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</si>
  <si>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</si>
  <si>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</si>
  <si>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</si>
  <si>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</si>
  <si>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</si>
  <si>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</si>
  <si>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</si>
  <si>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</si>
  <si>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</si>
  <si>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</si>
  <si>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</si>
  <si>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</si>
  <si>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</si>
  <si>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</si>
  <si>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</si>
  <si>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</si>
  <si>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</si>
  <si>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</si>
  <si>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</si>
  <si>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</si>
  <si>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</si>
  <si>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</si>
  <si>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</si>
  <si>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</si>
  <si>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</si>
  <si>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</si>
  <si>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</si>
  <si>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</si>
  <si>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</si>
  <si>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</si>
  <si>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</si>
  <si>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</si>
  <si>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</si>
  <si>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</si>
  <si>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</si>
  <si>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</si>
  <si>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</si>
  <si>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</si>
  <si>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</si>
  <si>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</si>
  <si>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</si>
  <si>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</si>
  <si>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</si>
  <si>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</si>
  <si>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</si>
  <si>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</si>
  <si>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</si>
  <si>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</si>
  <si>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</si>
  <si>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</si>
  <si>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</si>
  <si>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</si>
  <si>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</si>
  <si>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</si>
  <si>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</si>
  <si>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</si>
  <si>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</si>
  <si>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</si>
  <si>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</si>
  <si>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</si>
  <si>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</si>
  <si>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</si>
  <si>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</si>
  <si>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</si>
  <si>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</si>
  <si>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</si>
  <si>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</si>
  <si>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</si>
  <si>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</si>
  <si>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</si>
  <si>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</si>
  <si>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</si>
  <si>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</si>
  <si>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</si>
  <si>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</si>
  <si>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</si>
  <si>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</si>
  <si>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</si>
  <si>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</si>
  <si>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</si>
  <si>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</si>
  <si>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</si>
  <si>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</si>
  <si>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</si>
  <si>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</si>
  <si>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</si>
  <si>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</si>
  <si>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</si>
  <si>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</si>
  <si>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</si>
  <si>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</si>
  <si>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</si>
  <si>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</si>
  <si>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</si>
  <si>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</si>
  <si>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</si>
  <si>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</si>
  <si>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</si>
  <si>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</si>
  <si>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</si>
  <si>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</si>
  <si>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</si>
  <si>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</si>
  <si>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</si>
  <si>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</si>
  <si>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</si>
  <si>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</si>
  <si>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</si>
  <si>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</si>
  <si>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</si>
  <si>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</si>
  <si>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</si>
  <si>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</si>
  <si>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</si>
  <si>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</si>
  <si>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</si>
  <si>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</si>
  <si>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</si>
  <si>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</si>
  <si>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</si>
  <si>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</si>
  <si>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</si>
  <si>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</si>
  <si>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</si>
  <si>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</si>
  <si>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</si>
  <si>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</si>
  <si>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</si>
  <si>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</si>
  <si>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</si>
  <si>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</si>
  <si>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</si>
  <si>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</si>
  <si>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</si>
  <si>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</si>
  <si>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</si>
  <si>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</si>
  <si>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</si>
  <si>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</si>
  <si>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</si>
  <si>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</si>
  <si>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</si>
  <si>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</si>
  <si>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</si>
  <si>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</si>
  <si>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</si>
  <si>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</si>
  <si>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</si>
  <si>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</si>
  <si>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</si>
  <si>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</si>
  <si>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</si>
  <si>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</si>
  <si>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</si>
  <si>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</si>
  <si>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</si>
  <si>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</si>
  <si>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</si>
  <si>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</si>
  <si>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</si>
  <si>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</si>
  <si>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</si>
  <si>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</si>
  <si>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</si>
  <si>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</si>
  <si>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</si>
  <si>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</si>
  <si>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</si>
  <si>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</si>
  <si>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</si>
  <si>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</si>
  <si>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</si>
  <si>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</si>
  <si>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</si>
  <si>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</si>
  <si>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</si>
  <si>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</si>
  <si>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</si>
  <si>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</si>
  <si>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</si>
  <si>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</si>
  <si>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</si>
  <si>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</si>
  <si>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</si>
  <si>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</si>
  <si>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</si>
  <si>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</si>
  <si>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</si>
  <si>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</si>
  <si>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</si>
  <si>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</si>
  <si>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</si>
  <si>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</si>
  <si>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</si>
  <si>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</si>
  <si>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</si>
  <si>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</si>
  <si>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</si>
  <si>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</si>
  <si>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</si>
  <si>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</si>
  <si>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</si>
  <si>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</si>
  <si>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</si>
  <si>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</si>
  <si>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</si>
  <si>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</si>
  <si>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</si>
  <si>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</si>
  <si>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</si>
  <si>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</si>
  <si>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</si>
  <si>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</si>
  <si>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</si>
  <si>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</si>
  <si>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</si>
  <si>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</si>
  <si>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</si>
  <si>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</si>
  <si>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</si>
  <si>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</si>
  <si>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</si>
  <si>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</si>
  <si>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</si>
  <si>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</si>
  <si>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</si>
  <si>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</si>
  <si>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</si>
  <si>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</si>
  <si>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</si>
  <si>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</si>
  <si>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</si>
  <si>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</si>
  <si>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</si>
  <si>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</si>
  <si>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</si>
  <si>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</si>
  <si>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</si>
  <si>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</si>
  <si>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</si>
  <si>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</si>
  <si>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</si>
  <si>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</si>
  <si>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</si>
  <si>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</si>
  <si>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</si>
  <si>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</si>
  <si>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</si>
  <si>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</si>
  <si>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</si>
  <si>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</si>
  <si>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</si>
  <si>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</si>
  <si>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</si>
  <si>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</si>
  <si>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</si>
  <si>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</si>
  <si>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</si>
  <si>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</si>
  <si>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</si>
  <si>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</si>
  <si>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</si>
  <si>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</si>
  <si>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</si>
  <si>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</si>
  <si>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</si>
  <si>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</si>
  <si>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</si>
  <si>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</si>
  <si>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</si>
  <si>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</si>
  <si>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</si>
  <si>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</si>
  <si>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</si>
  <si>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</si>
  <si>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</si>
  <si>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</si>
  <si>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</si>
  <si>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</si>
  <si>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</si>
  <si>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</si>
  <si>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</si>
  <si>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</si>
  <si>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</si>
  <si>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</si>
  <si>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</si>
  <si>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</si>
  <si>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</si>
  <si>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</si>
  <si>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</si>
  <si>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</si>
  <si>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</si>
  <si>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</si>
  <si>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</si>
  <si>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</si>
  <si>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</si>
  <si>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</si>
  <si>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</si>
  <si>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</si>
  <si>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</si>
  <si>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</si>
  <si>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</si>
  <si>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</si>
  <si>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</si>
  <si>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</si>
  <si>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</si>
  <si>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</si>
  <si>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</si>
  <si>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</si>
  <si>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</si>
  <si>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</si>
  <si>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</si>
  <si>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</si>
  <si>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</si>
  <si>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</si>
  <si>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</si>
  <si>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</si>
  <si>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</si>
  <si>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</si>
  <si>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</si>
  <si>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</si>
  <si>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</si>
  <si>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</si>
  <si>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</si>
  <si>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</si>
  <si>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</si>
  <si>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</si>
  <si>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</si>
  <si>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</si>
  <si>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</si>
  <si>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</si>
  <si>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</si>
  <si>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</si>
  <si>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</si>
  <si>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</si>
  <si>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</si>
  <si>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</si>
  <si>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</si>
  <si>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</si>
  <si>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</si>
  <si>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</si>
  <si>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</si>
  <si>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</si>
  <si>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</si>
  <si>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</si>
  <si>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</si>
  <si>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</si>
  <si>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</si>
  <si>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</si>
  <si>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</si>
  <si>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</si>
  <si>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</si>
  <si>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</si>
  <si>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</si>
  <si>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</si>
  <si>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</si>
  <si>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</si>
  <si>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</si>
  <si>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</si>
  <si>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</si>
  <si>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</si>
  <si>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</si>
  <si>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</si>
  <si>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</si>
  <si>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</si>
  <si>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</si>
  <si>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</si>
  <si>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</si>
  <si>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</si>
  <si>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</si>
  <si>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</si>
  <si>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</si>
  <si>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</si>
  <si>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</si>
  <si>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</si>
  <si>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</si>
  <si>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</si>
  <si>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</si>
  <si>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</si>
  <si>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</si>
  <si>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</si>
  <si>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</si>
  <si>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</si>
  <si>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</si>
  <si>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</si>
  <si>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</si>
  <si>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</si>
  <si>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</si>
  <si>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</si>
  <si>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</si>
  <si>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</si>
  <si>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</si>
  <si>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</si>
  <si>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</si>
  <si>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</si>
  <si>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</si>
  <si>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</si>
  <si>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</si>
  <si>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</si>
  <si>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</si>
  <si>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</si>
  <si>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</si>
  <si>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</si>
  <si>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</si>
  <si>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</si>
  <si>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</si>
  <si>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</si>
  <si>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</si>
  <si>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</si>
  <si>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</si>
  <si>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</si>
  <si>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</si>
  <si>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</si>
  <si>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</si>
  <si>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</si>
  <si>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</si>
  <si>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</si>
  <si>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</si>
  <si>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</si>
  <si>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</si>
  <si>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</si>
  <si>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</si>
  <si>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</si>
  <si>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</si>
  <si>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</si>
  <si>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</si>
  <si>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</si>
  <si>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</si>
  <si>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</si>
  <si>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</si>
  <si>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</si>
  <si>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</si>
  <si>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</si>
  <si>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</si>
  <si>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</si>
  <si>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</si>
  <si>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</si>
  <si>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</si>
  <si>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</si>
  <si>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</si>
  <si>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</si>
  <si>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</si>
  <si>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</si>
  <si>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</si>
  <si>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</si>
  <si>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</si>
  <si>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</si>
  <si>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</si>
  <si>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</si>
  <si>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</si>
  <si>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</si>
  <si>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</si>
  <si>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</si>
  <si>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</si>
  <si>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</si>
  <si>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</si>
  <si>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</si>
  <si>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</si>
  <si>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</si>
  <si>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</si>
  <si>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</si>
  <si>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</si>
  <si>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</si>
  <si>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</si>
  <si>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</si>
  <si>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</si>
  <si>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</si>
  <si>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</si>
  <si>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</si>
  <si>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</si>
  <si>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</si>
  <si>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</si>
  <si>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</si>
  <si>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</si>
  <si>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</si>
  <si>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</si>
  <si>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</si>
  <si>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</si>
  <si>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</si>
  <si>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</si>
  <si>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</si>
  <si>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</si>
  <si>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</si>
  <si>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</si>
  <si>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</si>
  <si>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</si>
  <si>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</si>
  <si>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</si>
  <si>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</si>
  <si>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</si>
  <si>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</si>
  <si>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</si>
  <si>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</si>
  <si>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</si>
  <si>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</si>
  <si>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</si>
  <si>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</si>
  <si>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</si>
  <si>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</si>
  <si>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</si>
  <si>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</si>
  <si>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</si>
  <si>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</si>
  <si>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</si>
  <si>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</si>
  <si>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</si>
  <si>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</si>
  <si>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</si>
  <si>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</si>
  <si>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</si>
  <si>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</si>
  <si>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</si>
  <si>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</si>
  <si>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</si>
  <si>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</si>
  <si>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</si>
  <si>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</si>
  <si>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</si>
  <si>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</si>
  <si>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</si>
  <si>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</si>
  <si>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</si>
  <si>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</si>
  <si>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</si>
  <si>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</si>
  <si>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</si>
  <si>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</si>
  <si>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</si>
  <si>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</si>
  <si>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</si>
  <si>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</si>
  <si>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</si>
  <si>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</si>
  <si>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</si>
  <si>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</si>
  <si>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</si>
  <si>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</si>
  <si>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</si>
  <si>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</si>
  <si>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</si>
  <si>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</si>
  <si>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</si>
  <si>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</si>
  <si>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</si>
  <si>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</si>
  <si>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</si>
  <si>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</si>
  <si>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</si>
  <si>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</si>
  <si>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</si>
  <si>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</si>
  <si>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</si>
  <si>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</si>
  <si>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</si>
  <si>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</si>
  <si>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</si>
  <si>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</si>
  <si>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</si>
  <si>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</si>
  <si>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</si>
  <si>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</si>
  <si>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</si>
  <si>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</si>
  <si>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</si>
  <si>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</si>
  <si>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</si>
  <si>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</si>
  <si>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</si>
  <si>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</si>
  <si>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</si>
  <si>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</si>
  <si>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</si>
  <si>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</si>
  <si>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</si>
  <si>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</si>
  <si>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</si>
  <si>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</si>
  <si>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</si>
  <si>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</si>
  <si>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</si>
  <si>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</si>
  <si>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</si>
  <si>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</si>
  <si>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</si>
  <si>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</si>
  <si>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</si>
  <si>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</si>
  <si>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</si>
  <si>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</si>
  <si>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</si>
  <si>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</si>
  <si>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</si>
  <si>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</si>
  <si>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</si>
  <si>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</si>
  <si>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</si>
  <si>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</si>
  <si>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</si>
  <si>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</si>
  <si>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</si>
  <si>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</si>
  <si>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</si>
  <si>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</si>
  <si>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</si>
  <si>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</si>
  <si>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</si>
  <si>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</si>
  <si>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</si>
  <si>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</si>
  <si>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</si>
  <si>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</si>
  <si>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</si>
  <si>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</si>
  <si>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</si>
  <si>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</si>
  <si>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</si>
  <si>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</si>
  <si>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</si>
  <si>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</si>
  <si>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</si>
  <si>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</si>
  <si>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</si>
  <si>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</si>
  <si>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</si>
  <si>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</si>
  <si>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</si>
  <si>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</si>
  <si>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</si>
  <si>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</si>
  <si>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</si>
  <si>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</si>
  <si>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</si>
  <si>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</si>
  <si>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</si>
  <si>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</si>
  <si>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</si>
  <si>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</si>
  <si>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</si>
  <si>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</si>
  <si>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</si>
  <si>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</si>
  <si>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</si>
  <si>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</si>
  <si>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</si>
  <si>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</si>
  <si>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</si>
  <si>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</si>
  <si>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</si>
  <si>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</si>
  <si>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</si>
  <si>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</si>
  <si>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</si>
  <si>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</si>
  <si>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</si>
  <si>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</si>
  <si>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</si>
  <si>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</si>
  <si>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</si>
  <si>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</si>
  <si>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</si>
  <si>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</si>
  <si>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</si>
  <si>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</si>
  <si>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</si>
  <si>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</si>
  <si>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</si>
  <si>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</si>
  <si>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</si>
  <si>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</si>
  <si>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</si>
  <si>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</si>
  <si>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</si>
  <si>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</si>
  <si>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</si>
  <si>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</si>
  <si>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</si>
  <si>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</si>
  <si>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</si>
  <si>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</si>
  <si>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</si>
  <si>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</si>
  <si>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</si>
  <si>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</si>
  <si>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</si>
  <si>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</si>
  <si>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</si>
  <si>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</si>
  <si>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</si>
  <si>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</si>
  <si>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</si>
  <si>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</si>
  <si>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</si>
  <si>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</si>
  <si>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</si>
  <si>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</si>
  <si>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</si>
  <si>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</si>
  <si>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</si>
  <si>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</si>
  <si>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</si>
  <si>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</si>
  <si>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</si>
  <si>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</si>
  <si>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</si>
  <si>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</si>
  <si>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</si>
  <si>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</si>
  <si>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</si>
  <si>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</si>
  <si>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</si>
  <si>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</si>
  <si>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</si>
  <si>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</si>
  <si>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</si>
  <si>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</si>
  <si>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</si>
  <si>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</si>
  <si>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</si>
  <si>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</si>
  <si>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</si>
  <si>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</si>
  <si>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</si>
  <si>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</si>
  <si>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</si>
  <si>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</si>
  <si>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</si>
  <si>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</si>
  <si>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</si>
  <si>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</si>
  <si>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</si>
  <si>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</si>
  <si>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</si>
  <si>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</si>
  <si>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</si>
  <si>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</si>
  <si>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</si>
  <si>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</si>
  <si>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</si>
  <si>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</si>
  <si>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</si>
  <si>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</si>
  <si>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</si>
  <si>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</si>
  <si>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</si>
  <si>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</si>
  <si>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</si>
  <si>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</si>
  <si>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</si>
  <si>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</si>
  <si>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</si>
  <si>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</si>
  <si>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</si>
  <si>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</si>
  <si>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</si>
  <si>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</si>
  <si>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</si>
  <si>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</si>
  <si>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</si>
  <si>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</si>
  <si>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</si>
  <si>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</si>
  <si>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</si>
  <si>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</si>
  <si>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</si>
  <si>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</si>
  <si>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</si>
  <si>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</si>
  <si>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</si>
  <si>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</si>
  <si>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</si>
  <si>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</si>
  <si>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</si>
  <si>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</si>
  <si>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</si>
  <si>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</si>
  <si>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</si>
  <si>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</si>
  <si>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</si>
  <si>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</si>
  <si>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</si>
  <si>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</si>
  <si>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</si>
  <si>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</si>
  <si>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</si>
  <si>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</si>
  <si>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</si>
  <si>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</si>
  <si>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</si>
  <si>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</si>
  <si>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</si>
  <si>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</si>
  <si>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</si>
  <si>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</si>
  <si>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</si>
  <si>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</si>
  <si>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</si>
  <si>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</si>
  <si>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</si>
  <si>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</si>
  <si>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</si>
  <si>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</si>
  <si>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</si>
  <si>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</si>
  <si>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</si>
  <si>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</si>
  <si>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</si>
  <si>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</si>
  <si>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</si>
  <si>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</si>
  <si>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</si>
  <si>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</si>
  <si>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</si>
  <si>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</si>
  <si>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</si>
  <si>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</si>
  <si>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</si>
  <si>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</si>
  <si>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</si>
  <si>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</si>
  <si>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</si>
  <si>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</si>
  <si>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</si>
  <si>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</si>
  <si>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</si>
  <si>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</si>
  <si>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</si>
  <si>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</si>
  <si>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</si>
  <si>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</si>
  <si>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</si>
  <si>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</si>
  <si>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</si>
  <si>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</si>
  <si>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</si>
  <si>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</si>
  <si>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</si>
  <si>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</si>
  <si>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</si>
  <si>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</si>
  <si>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</si>
  <si>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</si>
  <si>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</si>
  <si>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</si>
  <si>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</si>
  <si>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</si>
  <si>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</si>
  <si>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</si>
  <si>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</si>
  <si>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</si>
  <si>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</si>
  <si>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</si>
  <si>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</si>
  <si>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</si>
  <si>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</si>
  <si>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</si>
  <si>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</si>
  <si>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</si>
  <si>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</si>
  <si>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</si>
  <si>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</si>
  <si>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</si>
  <si>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</si>
  <si>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</si>
  <si>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</si>
  <si>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</si>
  <si>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</si>
  <si>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</si>
  <si>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</si>
  <si>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</si>
  <si>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</si>
  <si>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</si>
  <si>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</si>
  <si>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</si>
  <si>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</si>
  <si>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</si>
  <si>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</si>
  <si>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</si>
  <si>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</si>
  <si>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</si>
  <si>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</si>
  <si>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</si>
  <si>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</si>
  <si>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</si>
  <si>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</si>
  <si>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</si>
  <si>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</si>
  <si>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</si>
  <si>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</si>
  <si>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</si>
  <si>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</si>
  <si>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</si>
  <si>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</si>
  <si>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</si>
  <si>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</si>
  <si>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</si>
  <si>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</si>
  <si>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</si>
  <si>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</si>
  <si>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</si>
  <si>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</si>
  <si>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</si>
  <si>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</si>
  <si>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</si>
  <si>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</si>
  <si>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</si>
  <si>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</si>
  <si>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</si>
  <si>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</si>
  <si>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</si>
  <si>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</si>
  <si>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</si>
  <si>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</si>
  <si>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</si>
  <si>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</si>
  <si>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</si>
  <si>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</si>
  <si>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</si>
  <si>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</si>
  <si>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</si>
  <si>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</si>
  <si>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</si>
  <si>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</si>
  <si>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</si>
  <si>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</si>
  <si>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</si>
  <si>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</si>
  <si>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</si>
  <si>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</si>
  <si>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</si>
  <si>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</si>
  <si>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</si>
  <si>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</si>
  <si>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</si>
  <si>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</si>
  <si>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</si>
  <si>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</si>
  <si>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</si>
  <si>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</si>
  <si>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</si>
  <si>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</si>
  <si>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</si>
  <si>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</si>
  <si>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</si>
  <si>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</si>
  <si>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</si>
  <si>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</si>
  <si>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</si>
  <si>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</si>
  <si>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</si>
  <si>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</si>
  <si>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</si>
  <si>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</si>
  <si>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</si>
  <si>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</si>
  <si>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</si>
  <si>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</si>
  <si>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</si>
  <si>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</si>
  <si>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</si>
  <si>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</si>
  <si>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</si>
  <si>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</si>
  <si>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</si>
  <si>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</si>
  <si>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</si>
  <si>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</si>
  <si>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</si>
  <si>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</si>
  <si>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</si>
  <si>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</si>
  <si>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</si>
  <si>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</si>
  <si>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</si>
  <si>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</si>
  <si>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</si>
  <si>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</si>
  <si>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</si>
  <si>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</si>
  <si>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</si>
  <si>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</si>
  <si>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</si>
  <si>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</si>
  <si>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</si>
  <si>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</si>
  <si>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</si>
  <si>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</si>
  <si>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</si>
  <si>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</si>
  <si>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</si>
  <si>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</si>
  <si>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</si>
  <si>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</si>
  <si>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</si>
  <si>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</si>
  <si>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</si>
  <si>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</si>
  <si>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</si>
  <si>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</si>
  <si>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</si>
  <si>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</si>
  <si>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</si>
  <si>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</si>
  <si>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</si>
  <si>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</si>
  <si>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</si>
  <si>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</si>
  <si>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</si>
  <si>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</si>
  <si>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</si>
  <si>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</si>
  <si>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</si>
  <si>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</si>
  <si>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</si>
  <si>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</si>
  <si>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</si>
  <si>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</si>
  <si>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</si>
  <si>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</si>
  <si>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</si>
  <si>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</si>
  <si>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</si>
  <si>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</si>
  <si>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</si>
  <si>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</si>
  <si>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</si>
  <si>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</si>
  <si>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</si>
  <si>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</si>
  <si>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</si>
  <si>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</si>
  <si>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</si>
  <si>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</si>
  <si>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</si>
  <si>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</si>
  <si>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</si>
  <si>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</si>
  <si>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</si>
  <si>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</si>
  <si>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</si>
  <si>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</si>
  <si>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</si>
  <si>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</si>
  <si>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</si>
  <si>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</si>
  <si>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</si>
  <si>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</si>
  <si>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</si>
  <si>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</si>
  <si>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</si>
  <si>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</si>
  <si>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</si>
  <si>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</si>
  <si>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</si>
  <si>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</si>
  <si>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</si>
  <si>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</si>
  <si>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</si>
  <si>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</si>
  <si>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</si>
  <si>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</si>
  <si>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</si>
  <si>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</si>
  <si>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</si>
  <si>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</si>
  <si>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</si>
  <si>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</si>
  <si>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</si>
  <si>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</si>
  <si>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</si>
  <si>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</si>
  <si>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</si>
  <si>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</si>
  <si>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</si>
  <si>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</si>
  <si>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</si>
  <si>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</si>
  <si>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</si>
  <si>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</si>
  <si>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</si>
  <si>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</si>
  <si>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</si>
  <si>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</si>
  <si>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</si>
  <si>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</si>
  <si>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</si>
  <si>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</si>
  <si>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</si>
  <si>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</si>
  <si>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</si>
  <si>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</si>
  <si>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</si>
  <si>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</si>
  <si>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</si>
  <si>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</si>
  <si>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</si>
  <si>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</si>
  <si>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</si>
  <si>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</si>
  <si>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</si>
  <si>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</si>
  <si>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</si>
  <si>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</si>
  <si>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</si>
  <si>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</si>
  <si>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</si>
  <si>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</si>
  <si>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</si>
  <si>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</si>
  <si>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</si>
  <si>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</si>
  <si>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</si>
  <si>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</si>
  <si>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</si>
  <si>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</si>
  <si>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</si>
  <si>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</si>
  <si>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</si>
  <si>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</si>
  <si>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</si>
  <si>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</si>
  <si>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</si>
  <si>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</si>
  <si>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</si>
  <si>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</si>
  <si>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</si>
  <si>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</si>
  <si>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</si>
  <si>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</si>
  <si>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</si>
  <si>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</si>
  <si>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</si>
  <si>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</si>
  <si>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</si>
  <si>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</si>
  <si>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</si>
  <si>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</si>
  <si>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</si>
  <si>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</si>
  <si>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</si>
  <si>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</si>
  <si>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</si>
  <si>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</si>
  <si>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</si>
  <si>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</si>
  <si>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</si>
  <si>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</si>
  <si>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</si>
  <si>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</si>
  <si>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</si>
  <si>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</si>
  <si>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</si>
  <si>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</si>
  <si>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</si>
  <si>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</si>
  <si>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</si>
  <si>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</si>
  <si>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</si>
  <si>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</si>
  <si>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</si>
  <si>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</si>
  <si>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</si>
  <si>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</si>
  <si>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</si>
  <si>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</si>
  <si>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</si>
  <si>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</si>
  <si>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</si>
  <si>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</si>
  <si>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</si>
  <si>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</si>
  <si>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</si>
  <si>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</si>
  <si>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</si>
  <si>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</si>
  <si>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</si>
  <si>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</si>
  <si>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</si>
  <si>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</si>
  <si>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</si>
  <si>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</si>
  <si>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</si>
  <si>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</si>
  <si>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</si>
  <si>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</si>
  <si>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</si>
  <si>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</si>
  <si>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</si>
  <si>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</si>
  <si>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</si>
  <si>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</si>
  <si>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</si>
  <si>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</si>
  <si>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</si>
  <si>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</si>
  <si>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</si>
  <si>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</si>
  <si>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</si>
  <si>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</si>
  <si>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</si>
  <si>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</si>
  <si>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</si>
  <si>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</si>
  <si>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</si>
  <si>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</si>
  <si>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</si>
  <si>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</si>
  <si>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</si>
  <si>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</si>
  <si>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</si>
  <si>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</si>
  <si>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</si>
  <si>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</si>
  <si>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</si>
  <si>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</si>
  <si>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</si>
  <si>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</si>
  <si>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</si>
  <si>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</si>
  <si>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</si>
  <si>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</si>
  <si>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</si>
  <si>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</si>
  <si>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</si>
  <si>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</si>
  <si>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</si>
  <si>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</si>
  <si>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</si>
  <si>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</si>
  <si>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</si>
  <si>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</si>
  <si>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</si>
  <si>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</si>
  <si>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</si>
  <si>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</si>
  <si>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</si>
  <si>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</si>
  <si>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</si>
  <si>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</si>
  <si>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</si>
  <si>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</si>
  <si>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</si>
  <si>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</si>
  <si>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</si>
  <si>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</si>
  <si>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</si>
  <si>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</si>
  <si>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</si>
  <si>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</si>
  <si>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</si>
  <si>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</si>
  <si>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</si>
  <si>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</si>
  <si>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</si>
  <si>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</si>
  <si>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</si>
  <si>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</si>
  <si>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</si>
  <si>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</si>
  <si>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</si>
  <si>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</si>
  <si>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</si>
  <si>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</si>
  <si>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</si>
  <si>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</si>
  <si>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</si>
  <si>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</si>
  <si>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</si>
  <si>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</si>
  <si>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</si>
  <si>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</si>
  <si>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</si>
  <si>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</si>
  <si>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</si>
  <si>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</si>
  <si>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</si>
  <si>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</si>
  <si>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</si>
  <si>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</si>
  <si>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</si>
  <si>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</si>
  <si>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</si>
  <si>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</si>
  <si>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</si>
  <si>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</si>
  <si>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</si>
  <si>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</si>
  <si>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</si>
  <si>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</si>
  <si>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</si>
  <si>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</si>
  <si>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</si>
  <si>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</si>
  <si>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</si>
  <si>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</si>
  <si>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</si>
  <si>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</si>
  <si>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</si>
  <si>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</si>
  <si>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</si>
  <si>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</si>
  <si>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</si>
  <si>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</si>
  <si>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</si>
  <si>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</si>
  <si>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</si>
  <si>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</si>
  <si>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</si>
  <si>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</si>
  <si>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</si>
  <si>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</si>
  <si>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</si>
  <si>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</si>
  <si>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</si>
  <si>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</si>
  <si>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</si>
  <si>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</si>
  <si>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</si>
  <si>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</si>
  <si>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</si>
  <si>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</si>
  <si>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</si>
  <si>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</si>
  <si>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</si>
  <si>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</si>
  <si>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</si>
  <si>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</si>
  <si>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</si>
  <si>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</si>
  <si>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</si>
  <si>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</si>
  <si>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</si>
  <si>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</si>
  <si>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</si>
  <si>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</si>
  <si>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</si>
  <si>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</si>
  <si>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</si>
  <si>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</si>
  <si>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</si>
  <si>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</si>
  <si>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</si>
  <si>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</si>
  <si>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</si>
  <si>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</si>
  <si>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</si>
  <si>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</si>
  <si>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</si>
  <si>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</si>
  <si>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</si>
  <si>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</si>
  <si>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</si>
  <si>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</si>
  <si>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</si>
  <si>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</si>
  <si>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</si>
  <si>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</si>
  <si>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</si>
  <si>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</si>
  <si>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</si>
  <si>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</si>
  <si>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</si>
  <si>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</si>
  <si>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</si>
  <si>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</si>
  <si>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</si>
  <si>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</si>
  <si>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</si>
  <si>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</si>
  <si>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</si>
  <si>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</si>
  <si>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</si>
  <si>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</si>
  <si>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</si>
  <si>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</si>
  <si>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</si>
  <si>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</si>
  <si>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</si>
  <si>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</si>
  <si>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</si>
  <si>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</si>
  <si>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</si>
  <si>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</si>
  <si>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</si>
  <si>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</si>
  <si>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</si>
  <si>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</si>
  <si>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</si>
  <si>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</si>
  <si>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</si>
  <si>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</si>
  <si>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</si>
  <si>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</si>
  <si>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</si>
  <si>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</si>
  <si>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</si>
  <si>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</si>
  <si>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</si>
  <si>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</si>
  <si>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</si>
  <si>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</si>
  <si>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</si>
  <si>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</si>
  <si>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</si>
  <si>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</si>
  <si>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</si>
  <si>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</si>
  <si>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</si>
  <si>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</si>
  <si>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</si>
  <si>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</si>
  <si>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</si>
  <si>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</si>
  <si>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</si>
  <si>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</si>
  <si>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</si>
  <si>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</si>
  <si>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</si>
  <si>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</si>
  <si>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</si>
  <si>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</si>
  <si>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</si>
  <si>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</si>
  <si>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</si>
  <si>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</si>
  <si>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</si>
  <si>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</si>
  <si>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</si>
  <si>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</si>
  <si>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</si>
  <si>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</si>
  <si>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</si>
  <si>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</si>
  <si>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</si>
  <si>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</si>
  <si>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</si>
  <si>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</si>
  <si>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</si>
  <si>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</si>
  <si>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</si>
  <si>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</si>
  <si>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</si>
  <si>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</si>
  <si>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</si>
  <si>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</si>
  <si>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</si>
  <si>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</si>
  <si>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</si>
  <si>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</si>
  <si>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</si>
  <si>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</si>
  <si>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</si>
  <si>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</si>
  <si>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</si>
  <si>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</si>
  <si>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</si>
  <si>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</si>
  <si>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</si>
  <si>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</si>
  <si>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</si>
  <si>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</si>
  <si>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</si>
  <si>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</si>
  <si>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</si>
  <si>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</si>
  <si>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</si>
  <si>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</si>
  <si>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</si>
  <si>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</si>
  <si>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</si>
  <si>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</si>
  <si>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</si>
  <si>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</si>
  <si>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</si>
  <si>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</si>
  <si>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</si>
  <si>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</si>
  <si>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</si>
  <si>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</si>
  <si>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</si>
  <si>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</si>
  <si>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</si>
  <si>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</si>
  <si>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</si>
  <si>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</si>
  <si>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</si>
  <si>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</si>
  <si>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</si>
  <si>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</si>
  <si>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</si>
  <si>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</si>
  <si>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</si>
  <si>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</si>
  <si>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</si>
  <si>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</si>
  <si>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</si>
  <si>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</si>
  <si>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</si>
  <si>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</si>
  <si>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</si>
  <si>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</si>
  <si>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</si>
  <si>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</si>
  <si>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</si>
  <si>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</si>
  <si>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</si>
  <si>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</si>
  <si>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</si>
  <si>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</si>
  <si>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</si>
  <si>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</si>
  <si>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</si>
  <si>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</si>
  <si>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</si>
  <si>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</si>
  <si>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</si>
  <si>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</si>
  <si>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</si>
  <si>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</si>
  <si>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</si>
  <si>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</si>
  <si>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</si>
  <si>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</si>
  <si>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</si>
  <si>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</si>
  <si>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</si>
  <si>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</si>
  <si>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</si>
  <si>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</si>
  <si>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</si>
  <si>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</si>
  <si>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</si>
  <si>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</si>
  <si>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</si>
  <si>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</si>
  <si>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</si>
  <si>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</si>
  <si>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</si>
  <si>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</si>
  <si>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</si>
  <si>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</si>
  <si>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</si>
  <si>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</si>
  <si>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</si>
  <si>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</si>
  <si>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</si>
  <si>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</si>
  <si>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</si>
  <si>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</si>
  <si>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</si>
  <si>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</si>
  <si>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</si>
  <si>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</si>
  <si>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</si>
  <si>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</si>
  <si>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</si>
  <si>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</si>
  <si>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</si>
  <si>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</si>
  <si>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</si>
  <si>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</si>
  <si>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</si>
  <si>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</si>
  <si>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</si>
  <si>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</si>
  <si>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</si>
  <si>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</si>
  <si>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</si>
  <si>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</si>
  <si>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</si>
  <si>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</si>
  <si>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</si>
  <si>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</si>
  <si>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</si>
  <si>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</si>
  <si>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</si>
  <si>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</si>
  <si>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</si>
  <si>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</si>
  <si>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</si>
  <si>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</si>
  <si>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</si>
  <si>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</si>
  <si>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</si>
  <si>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</si>
  <si>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</si>
  <si>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</si>
  <si>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</si>
  <si>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</si>
  <si>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</si>
  <si>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</si>
  <si>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</si>
  <si>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</si>
  <si>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</si>
  <si>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</si>
  <si>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</si>
  <si>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</si>
  <si>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</si>
  <si>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</si>
  <si>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</si>
  <si>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</si>
  <si>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</si>
  <si>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</si>
  <si>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</si>
  <si>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</si>
  <si>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</si>
  <si>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</si>
  <si>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</si>
  <si>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</si>
  <si>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</si>
  <si>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</si>
  <si>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</si>
  <si>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</si>
  <si>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</si>
  <si>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</si>
  <si>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</si>
  <si>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</si>
  <si>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</si>
  <si>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</si>
  <si>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</si>
  <si>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</si>
  <si>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</si>
  <si>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</si>
  <si>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</si>
  <si>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</si>
  <si>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</si>
  <si>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</si>
  <si>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</si>
  <si>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</si>
  <si>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</si>
  <si>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</si>
  <si>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</si>
  <si>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</si>
  <si>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</si>
  <si>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</si>
  <si>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</si>
  <si>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</si>
  <si>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</si>
  <si>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</si>
  <si>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</si>
  <si>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</si>
  <si>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</si>
  <si>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</si>
  <si>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</si>
  <si>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</si>
  <si>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</si>
  <si>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</si>
  <si>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</si>
  <si>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</si>
  <si>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</si>
  <si>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</si>
  <si>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</si>
  <si>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</si>
  <si>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</si>
  <si>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</si>
  <si>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</si>
  <si>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</si>
  <si>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</si>
  <si>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</si>
  <si>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</si>
  <si>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</si>
  <si>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</si>
  <si>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</si>
  <si>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</si>
  <si>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</si>
  <si>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</si>
  <si>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</si>
  <si>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</si>
  <si>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</si>
  <si>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</si>
  <si>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</si>
  <si>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</si>
  <si>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</si>
  <si>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</si>
  <si>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</si>
  <si>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</si>
  <si>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</si>
  <si>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</si>
  <si>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</si>
  <si>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</si>
  <si>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</si>
  <si>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</si>
  <si>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</si>
  <si>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</si>
  <si>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</si>
  <si>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</si>
  <si>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</si>
  <si>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</si>
  <si>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</si>
  <si>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</si>
  <si>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</si>
  <si>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</si>
  <si>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</si>
  <si>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</si>
  <si>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</si>
  <si>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</si>
  <si>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</si>
  <si>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</si>
  <si>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</si>
  <si>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</si>
  <si>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</si>
  <si>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</si>
  <si>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</si>
  <si>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</si>
  <si>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</si>
  <si>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</si>
  <si>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</si>
  <si>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</si>
  <si>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</si>
  <si>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</si>
  <si>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</si>
  <si>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</si>
  <si>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</si>
  <si>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</si>
  <si>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</si>
  <si>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</si>
  <si>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</si>
  <si>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</si>
  <si>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</si>
  <si>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</si>
  <si>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</si>
  <si>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</si>
  <si>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</si>
  <si>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</si>
  <si>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</si>
  <si>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</si>
  <si>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</si>
  <si>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</si>
  <si>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</si>
  <si>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</si>
  <si>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</si>
  <si>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</si>
  <si>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</si>
  <si>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</si>
  <si>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</si>
  <si>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</si>
  <si>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</si>
  <si>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</si>
  <si>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</si>
  <si>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</si>
  <si>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</si>
  <si>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</si>
  <si>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</si>
  <si>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</si>
  <si>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</si>
  <si>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</si>
  <si>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</si>
  <si>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</si>
  <si>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</si>
  <si>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</si>
  <si>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</si>
  <si>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</si>
  <si>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</si>
  <si>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</si>
  <si>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</si>
  <si>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</si>
  <si>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</si>
  <si>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</si>
  <si>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</si>
  <si>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</si>
  <si>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</si>
  <si>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</si>
  <si>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</si>
  <si>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</si>
  <si>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</si>
  <si>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</si>
  <si>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</si>
  <si>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</si>
  <si>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</si>
  <si>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</si>
  <si>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</si>
  <si>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</si>
  <si>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</si>
  <si>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</si>
  <si>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</si>
  <si>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</si>
  <si>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</si>
  <si>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</si>
  <si>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</si>
  <si>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</si>
  <si>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</si>
  <si>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</si>
  <si>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</si>
  <si>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</si>
  <si>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</si>
  <si>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</si>
  <si>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</si>
  <si>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</si>
  <si>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</si>
  <si>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</si>
  <si>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</si>
  <si>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</si>
  <si>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</si>
  <si>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</si>
  <si>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</si>
  <si>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</si>
  <si>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</si>
  <si>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</si>
  <si>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</si>
  <si>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</si>
  <si>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</si>
  <si>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</si>
  <si>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</si>
  <si>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</si>
  <si>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</si>
  <si>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</si>
  <si>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</si>
  <si>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</si>
  <si>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</si>
  <si>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</si>
  <si>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</si>
  <si>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</si>
  <si>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</si>
  <si>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</si>
  <si>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</si>
  <si>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</si>
  <si>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</si>
  <si>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</si>
  <si>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</si>
  <si>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</si>
  <si>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</si>
  <si>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</si>
  <si>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</si>
  <si>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</si>
  <si>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</si>
  <si>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</si>
  <si>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</si>
  <si>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</si>
  <si>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</si>
  <si>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</si>
  <si>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</si>
  <si>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</si>
  <si>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</si>
  <si>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</si>
  <si>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</si>
  <si>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</si>
  <si>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</si>
  <si>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</si>
  <si>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</si>
  <si>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</si>
  <si>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</si>
  <si>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</si>
  <si>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</si>
  <si>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</si>
  <si>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</si>
  <si>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</si>
  <si>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</si>
  <si>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</si>
  <si>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</si>
  <si>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</si>
  <si>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</si>
  <si>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</si>
  <si>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</si>
  <si>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</si>
  <si>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</si>
  <si>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</si>
  <si>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</si>
  <si>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</si>
  <si>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</si>
  <si>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</si>
  <si>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</si>
  <si>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</si>
  <si>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</si>
  <si>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</si>
  <si>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</si>
  <si>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</si>
  <si>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</si>
  <si>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</si>
  <si>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</si>
  <si>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</si>
  <si>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</si>
  <si>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</si>
  <si>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</si>
  <si>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</si>
  <si>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</si>
  <si>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</si>
  <si>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</si>
  <si>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</si>
  <si>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</si>
  <si>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</si>
  <si>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</si>
  <si>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</si>
  <si>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</si>
  <si>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</si>
  <si>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</si>
  <si>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</si>
  <si>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</si>
  <si>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</si>
  <si>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</si>
  <si>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</si>
  <si>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</si>
  <si>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</si>
  <si>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</si>
  <si>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</si>
  <si>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</si>
  <si>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</si>
  <si>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</si>
  <si>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</si>
  <si>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</si>
  <si>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</si>
  <si>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</si>
  <si>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</si>
  <si>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</si>
  <si>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</si>
  <si>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</si>
  <si>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</si>
  <si>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</si>
  <si>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</si>
  <si>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</si>
  <si>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</si>
  <si>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</si>
  <si>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</si>
  <si>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</si>
  <si>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</si>
  <si>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</si>
  <si>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</si>
  <si>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</si>
  <si>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</si>
  <si>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</si>
  <si>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</si>
  <si>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</si>
  <si>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</si>
  <si>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</si>
  <si>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</si>
  <si>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</si>
  <si>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</si>
  <si>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</si>
  <si>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</si>
  <si>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</si>
  <si>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</si>
  <si>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</si>
  <si>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</si>
  <si>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</si>
  <si>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</si>
  <si>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</si>
  <si>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</si>
  <si>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</si>
  <si>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</si>
  <si>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</si>
  <si>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</si>
  <si>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</si>
  <si>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</si>
  <si>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</si>
  <si>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</si>
  <si>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</si>
  <si>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</si>
  <si>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</si>
  <si>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</si>
  <si>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</si>
  <si>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</si>
  <si>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</si>
  <si>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</si>
  <si>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</si>
  <si>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</si>
  <si>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</si>
  <si>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</si>
  <si>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</si>
  <si>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</si>
  <si>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</si>
  <si>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</si>
  <si>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</si>
  <si>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</si>
  <si>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</si>
  <si>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</si>
  <si>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</si>
  <si>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</si>
  <si>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</si>
  <si>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</si>
  <si>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</si>
  <si>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</si>
  <si>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</si>
  <si>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</si>
  <si>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</si>
  <si>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</si>
  <si>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</si>
  <si>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</si>
  <si>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</si>
  <si>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</si>
  <si>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</si>
  <si>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</si>
  <si>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</si>
  <si>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</si>
  <si>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</si>
  <si>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</si>
  <si>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</si>
  <si>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</si>
  <si>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</si>
  <si>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</si>
  <si>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</si>
  <si>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</si>
  <si>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</si>
  <si>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</si>
  <si>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</si>
  <si>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</si>
  <si>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</si>
  <si>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</si>
  <si>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</si>
  <si>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</si>
  <si>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</si>
  <si>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</si>
  <si>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</si>
  <si>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</si>
  <si>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</si>
  <si>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</si>
  <si>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</si>
  <si>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</si>
  <si>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</si>
  <si>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</si>
  <si>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</si>
  <si>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</si>
  <si>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</si>
  <si>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</si>
  <si>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</si>
  <si>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</si>
  <si>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</si>
  <si>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</si>
  <si>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</si>
  <si>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</si>
  <si>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</si>
  <si>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</si>
  <si>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</si>
  <si>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</si>
  <si>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</si>
  <si>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</si>
  <si>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</si>
  <si>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</si>
  <si>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</si>
  <si>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</si>
  <si>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</si>
  <si>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</si>
  <si>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</si>
  <si>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</si>
  <si>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</si>
  <si>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</si>
  <si>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</si>
  <si>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</si>
  <si>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</si>
  <si>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</si>
  <si>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</si>
  <si>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</si>
  <si>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</si>
  <si>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</si>
  <si>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</si>
  <si>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</si>
  <si>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</si>
  <si>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</si>
  <si>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</si>
  <si>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</si>
  <si>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</si>
  <si>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</si>
  <si>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</si>
  <si>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</si>
  <si>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</si>
  <si>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</si>
  <si>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</si>
  <si>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</si>
  <si>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</si>
  <si>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</si>
  <si>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</si>
  <si>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</si>
  <si>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</si>
  <si>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</si>
  <si>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</si>
  <si>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</si>
  <si>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</si>
  <si>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</si>
  <si>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</si>
  <si>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</si>
  <si>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</si>
  <si>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</si>
  <si>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</si>
  <si>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</si>
  <si>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</si>
  <si>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</si>
  <si>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</si>
  <si>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</si>
  <si>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</si>
  <si>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</si>
  <si>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</si>
  <si>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</si>
  <si>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</si>
  <si>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</si>
  <si>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</si>
  <si>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</si>
  <si>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</si>
  <si>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</si>
  <si>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</si>
  <si>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</si>
  <si>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</si>
  <si>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</si>
  <si>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</si>
  <si>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</si>
  <si>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</si>
  <si>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</si>
  <si>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</si>
  <si>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</si>
  <si>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</si>
  <si>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</si>
  <si>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</si>
  <si>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</si>
  <si>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</si>
  <si>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</si>
  <si>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</si>
  <si>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</si>
  <si>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</si>
  <si>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</si>
  <si>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</si>
  <si>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</si>
  <si>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</si>
  <si>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</si>
  <si>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</si>
  <si>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</si>
  <si>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</si>
  <si>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</si>
  <si>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</si>
  <si>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</si>
  <si>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</si>
  <si>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</si>
  <si>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</si>
  <si>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</si>
  <si>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</si>
  <si>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</si>
  <si>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</si>
  <si>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</si>
  <si>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</si>
  <si>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</si>
  <si>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</si>
  <si>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</si>
  <si>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</si>
  <si>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</si>
  <si>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</si>
  <si>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</si>
  <si>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</si>
  <si>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</si>
  <si>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</si>
  <si>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</si>
  <si>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</si>
  <si>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</si>
  <si>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</si>
  <si>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</si>
  <si>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</si>
  <si>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</si>
  <si>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</si>
  <si>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</si>
  <si>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</si>
  <si>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</si>
  <si>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</si>
  <si>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</si>
  <si>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</si>
  <si>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</si>
  <si>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</si>
  <si>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</si>
  <si>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</si>
  <si>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</si>
  <si>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</si>
  <si>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</si>
  <si>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</si>
  <si>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</si>
  <si>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</si>
  <si>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</si>
  <si>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</si>
  <si>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</si>
  <si>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</si>
  <si>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</si>
  <si>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</si>
  <si>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</si>
  <si>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</si>
  <si>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</si>
  <si>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</si>
  <si>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</si>
  <si>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</si>
  <si>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</si>
  <si>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</si>
  <si>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</si>
  <si>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</si>
  <si>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</si>
  <si>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</si>
  <si>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</si>
  <si>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</si>
  <si>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</si>
  <si>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</si>
  <si>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</si>
  <si>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</si>
  <si>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</si>
  <si>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</si>
  <si>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</si>
  <si>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</si>
  <si>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</si>
  <si>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</si>
  <si>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</si>
  <si>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</si>
  <si>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</si>
  <si>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</si>
  <si>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</si>
  <si>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</si>
  <si>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</si>
  <si>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</si>
  <si>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</si>
  <si>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</si>
  <si>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</si>
  <si>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</si>
  <si>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</si>
  <si>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</si>
  <si>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</si>
  <si>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</si>
  <si>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</si>
  <si>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</si>
  <si>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</si>
  <si>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</si>
  <si>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</si>
  <si>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</si>
  <si>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</si>
  <si>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</si>
  <si>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</si>
  <si>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</si>
  <si>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</si>
  <si>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</si>
  <si>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</si>
  <si>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</si>
  <si>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</si>
  <si>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</si>
  <si>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</si>
  <si>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</si>
  <si>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</si>
  <si>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</si>
  <si>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</si>
  <si>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</si>
  <si>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</si>
  <si>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</si>
  <si>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</si>
  <si>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</si>
  <si>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</si>
  <si>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</si>
  <si>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</si>
  <si>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</si>
  <si>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</si>
  <si>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</si>
  <si>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</si>
  <si>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</si>
  <si>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</si>
  <si>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</si>
  <si>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</si>
  <si>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</si>
  <si>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</si>
  <si>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</si>
  <si>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</si>
  <si>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</si>
  <si>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</si>
  <si>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</si>
  <si>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</si>
  <si>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</si>
  <si>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</si>
  <si>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</si>
  <si>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</si>
  <si>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</si>
  <si>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</si>
  <si>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</si>
  <si>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</si>
  <si>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</si>
  <si>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</si>
  <si>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</si>
  <si>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</si>
  <si>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</si>
  <si>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</si>
  <si>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</si>
  <si>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</si>
  <si>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</si>
  <si>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</si>
  <si>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</si>
  <si>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</si>
  <si>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</si>
  <si>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</si>
  <si>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</si>
  <si>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</si>
  <si>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</si>
  <si>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</si>
  <si>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</si>
  <si>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</si>
  <si>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</si>
  <si>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</si>
  <si>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</si>
  <si>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</si>
  <si>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</si>
  <si>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</si>
  <si>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</si>
  <si>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</si>
  <si>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</si>
  <si>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</si>
  <si>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</si>
  <si>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</si>
  <si>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</si>
  <si>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</si>
  <si>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</si>
  <si>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</si>
  <si>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</si>
  <si>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</si>
  <si>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</si>
  <si>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</si>
  <si>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</si>
  <si>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</si>
  <si>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</si>
  <si>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</si>
  <si>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</si>
  <si>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</si>
  <si>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</si>
  <si>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</si>
  <si>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</si>
  <si>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</si>
  <si>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</si>
  <si>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</si>
  <si>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</si>
  <si>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</si>
  <si>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</si>
  <si>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</si>
  <si>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</si>
  <si>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</si>
  <si>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</si>
  <si>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</si>
  <si>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</si>
  <si>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</si>
  <si>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</si>
  <si>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</si>
  <si>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</si>
  <si>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</si>
  <si>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</si>
  <si>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</si>
  <si>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</si>
  <si>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</si>
  <si>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</si>
  <si>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</si>
  <si>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</si>
  <si>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</si>
  <si>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</si>
  <si>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</si>
  <si>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</si>
  <si>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</si>
  <si>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</si>
  <si>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</si>
  <si>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</si>
  <si>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</si>
  <si>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</si>
  <si>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</si>
  <si>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</si>
  <si>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</si>
  <si>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</si>
  <si>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</si>
  <si>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</si>
  <si>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</si>
  <si>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</si>
  <si>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</si>
  <si>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</si>
  <si>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</si>
  <si>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</si>
  <si>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</si>
  <si>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</si>
  <si>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</si>
  <si>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</si>
  <si>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</si>
  <si>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</si>
  <si>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</si>
  <si>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</si>
  <si>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</si>
  <si>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</si>
  <si>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</si>
  <si>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</si>
  <si>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</si>
  <si>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</si>
  <si>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</si>
  <si>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</si>
  <si>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</si>
  <si>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</si>
  <si>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</si>
  <si>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</si>
  <si>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</si>
  <si>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</si>
  <si>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</si>
  <si>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</si>
  <si>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</si>
  <si>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</si>
  <si>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</si>
  <si>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</si>
  <si>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</si>
  <si>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</si>
  <si>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</si>
  <si>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</si>
  <si>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</si>
  <si>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</si>
  <si>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</si>
  <si>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</si>
  <si>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</si>
  <si>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</si>
  <si>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</si>
  <si>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</si>
  <si>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</si>
  <si>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</si>
  <si>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</si>
  <si>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</si>
  <si>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</si>
  <si>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</si>
  <si>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</si>
  <si>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</si>
  <si>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</si>
  <si>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</si>
  <si>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</si>
  <si>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</si>
  <si>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</si>
  <si>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</si>
  <si>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</si>
  <si>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</si>
  <si>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</si>
  <si>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</si>
  <si>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</si>
  <si>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</si>
  <si>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</si>
  <si>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</si>
  <si>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</si>
  <si>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</si>
  <si>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</si>
  <si>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</si>
  <si>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</si>
  <si>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</si>
  <si>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</si>
  <si>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</si>
  <si>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</si>
  <si>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</si>
  <si>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</si>
  <si>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</si>
  <si>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</si>
  <si>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</si>
  <si>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</si>
  <si>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</si>
  <si>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</si>
  <si>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</si>
  <si>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</si>
  <si>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</si>
  <si>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</si>
  <si>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</si>
  <si>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</si>
  <si>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</si>
  <si>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</si>
  <si>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</si>
  <si>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</si>
  <si>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</si>
  <si>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</si>
  <si>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</si>
  <si>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</si>
  <si>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</si>
  <si>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</si>
  <si>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</si>
  <si>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</si>
  <si>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</si>
  <si>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</si>
  <si>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</si>
  <si>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</si>
  <si>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</si>
  <si>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</si>
  <si>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</si>
  <si>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</si>
  <si>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</si>
  <si>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</si>
  <si>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</si>
  <si>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</si>
  <si>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</si>
  <si>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</si>
  <si>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</si>
  <si>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</si>
  <si>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</si>
  <si>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</si>
  <si>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</si>
  <si>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</si>
  <si>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</si>
  <si>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</si>
  <si>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</si>
  <si>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</si>
  <si>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</si>
  <si>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</si>
  <si>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</si>
  <si>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</si>
  <si>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</si>
  <si>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</si>
  <si>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</si>
  <si>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</si>
  <si>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</si>
  <si>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</si>
  <si>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</si>
  <si>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</si>
  <si>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</si>
  <si>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</si>
  <si>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</si>
  <si>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</si>
  <si>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</si>
  <si>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</si>
  <si>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</si>
  <si>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</si>
  <si>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</si>
  <si>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</si>
  <si>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</si>
  <si>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</si>
  <si>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</si>
  <si>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</si>
  <si>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</si>
  <si>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</si>
  <si>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</si>
  <si>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</si>
  <si>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</si>
  <si>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</si>
  <si>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</si>
  <si>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</si>
  <si>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</si>
  <si>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</si>
  <si>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</si>
  <si>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</si>
  <si>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</si>
  <si>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</si>
  <si>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</si>
  <si>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</si>
  <si>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</si>
  <si>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</si>
  <si>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</si>
  <si>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</si>
  <si>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</si>
  <si>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</si>
  <si>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</si>
  <si>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</si>
  <si>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</si>
  <si>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</si>
  <si>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</si>
  <si>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</si>
  <si>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</si>
  <si>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</si>
  <si>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</si>
  <si>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</si>
  <si>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</si>
  <si>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</si>
  <si>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</si>
  <si>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</si>
  <si>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</si>
  <si>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</si>
  <si>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</si>
  <si>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</si>
  <si>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</si>
  <si>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</si>
  <si>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</si>
  <si>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</si>
  <si>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</si>
  <si>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</si>
  <si>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</si>
  <si>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</si>
  <si>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</si>
  <si>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</si>
  <si>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</si>
  <si>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</si>
  <si>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</si>
  <si>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</si>
  <si>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</si>
  <si>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</si>
  <si>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</si>
  <si>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</si>
  <si>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</si>
  <si>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</si>
  <si>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</si>
  <si>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</si>
  <si>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</si>
  <si>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</si>
  <si>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</si>
  <si>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</si>
  <si>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</si>
  <si>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</si>
  <si>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</si>
  <si>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</si>
  <si>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</si>
  <si>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</si>
  <si>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</si>
  <si>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</si>
  <si>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</si>
  <si>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</si>
  <si>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</si>
  <si>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</si>
  <si>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</si>
  <si>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</si>
  <si>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</si>
  <si>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</si>
  <si>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</si>
  <si>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</si>
  <si>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</si>
  <si>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</si>
  <si>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</si>
  <si>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</si>
  <si>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</si>
  <si>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</si>
  <si>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</si>
  <si>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</si>
  <si>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</si>
  <si>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</si>
  <si>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</si>
  <si>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</si>
  <si>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</si>
  <si>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</si>
  <si>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</si>
  <si>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</si>
  <si>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</si>
  <si>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</si>
  <si>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</si>
  <si>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</si>
  <si>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</si>
  <si>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</si>
  <si>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</si>
  <si>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</si>
  <si>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</si>
  <si>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</si>
  <si>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</si>
  <si>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</si>
  <si>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</si>
  <si>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</si>
  <si>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</si>
  <si>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</si>
  <si>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</si>
  <si>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</si>
  <si>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</si>
  <si>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</si>
  <si>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</si>
  <si>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</si>
  <si>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</si>
  <si>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</si>
  <si>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</si>
  <si>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</si>
  <si>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</si>
  <si>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</si>
  <si>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</si>
  <si>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</si>
  <si>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</si>
  <si>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</si>
  <si>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</si>
  <si>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</si>
  <si>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</si>
  <si>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</si>
  <si>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</si>
  <si>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</si>
  <si>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</si>
  <si>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</si>
  <si>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</si>
  <si>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</si>
  <si>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</si>
  <si>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</si>
  <si>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</si>
  <si>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</si>
  <si>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</si>
  <si>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</si>
  <si>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</si>
  <si>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</si>
  <si>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</si>
  <si>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</si>
  <si>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</si>
  <si>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</si>
  <si>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</si>
  <si>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</si>
  <si>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</si>
  <si>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</si>
  <si>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</si>
  <si>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</si>
  <si>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</si>
  <si>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</si>
  <si>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</si>
  <si>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</si>
  <si>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</si>
  <si>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</si>
  <si>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</si>
  <si>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</si>
  <si>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</si>
  <si>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</si>
  <si>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</si>
  <si>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</si>
  <si>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</si>
  <si>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</si>
  <si>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</si>
  <si>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</si>
  <si>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</si>
  <si>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</si>
  <si>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</si>
  <si>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</si>
  <si>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</si>
  <si>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</si>
  <si>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</si>
  <si>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</si>
  <si>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</si>
  <si>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</si>
  <si>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</si>
  <si>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</si>
  <si>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</si>
  <si>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</si>
  <si>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</si>
  <si>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</si>
  <si>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</si>
  <si>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</si>
  <si>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</si>
  <si>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</si>
  <si>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</si>
  <si>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</si>
  <si>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</si>
  <si>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</si>
  <si>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</si>
  <si>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</si>
  <si>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</si>
  <si>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</si>
  <si>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</si>
  <si>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</si>
  <si>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</si>
  <si>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</si>
  <si>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</si>
  <si>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</si>
  <si>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</si>
  <si>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</si>
  <si>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</si>
  <si>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</si>
  <si>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</si>
  <si>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</si>
  <si>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</si>
  <si>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</si>
  <si>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</si>
  <si>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</si>
  <si>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</si>
  <si>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</si>
  <si>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</si>
  <si>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</si>
  <si>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</si>
  <si>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</si>
  <si>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</si>
  <si>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</si>
  <si>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</si>
  <si>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</si>
  <si>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</si>
  <si>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</si>
  <si>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</si>
  <si>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</si>
  <si>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</si>
  <si>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</si>
  <si>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</si>
  <si>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</si>
  <si>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</si>
  <si>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</si>
  <si>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</si>
  <si>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</si>
  <si>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</si>
  <si>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</si>
  <si>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</si>
  <si>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</si>
  <si>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</si>
  <si>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</si>
  <si>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</si>
  <si>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</si>
  <si>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</si>
  <si>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</si>
  <si>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</si>
  <si>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</si>
  <si>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</si>
  <si>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</si>
  <si>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</si>
  <si>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</si>
  <si>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</si>
  <si>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</si>
  <si>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</si>
  <si>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</si>
  <si>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</si>
  <si>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</si>
  <si>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</si>
  <si>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</si>
  <si>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</si>
  <si>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</si>
  <si>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</si>
  <si>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</si>
  <si>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</si>
  <si>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</si>
  <si>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</si>
  <si>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</si>
  <si>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</si>
  <si>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</si>
  <si>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</si>
  <si>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</si>
  <si>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</si>
  <si>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</si>
  <si>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</si>
  <si>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</si>
  <si>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</si>
  <si>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</si>
  <si>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</si>
  <si>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</si>
  <si>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</si>
  <si>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</si>
  <si>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</si>
  <si>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</si>
  <si>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</si>
  <si>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</si>
  <si>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</si>
  <si>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</si>
  <si>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</si>
  <si>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</si>
  <si>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</si>
  <si>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</si>
  <si>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</si>
  <si>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</si>
  <si>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</si>
  <si>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</si>
  <si>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</si>
  <si>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</si>
  <si>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</si>
  <si>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</si>
  <si>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</si>
  <si>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</si>
  <si>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</si>
  <si>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</si>
  <si>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</si>
  <si>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</si>
  <si>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</si>
  <si>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</si>
  <si>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</si>
  <si>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</si>
  <si>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</si>
  <si>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</si>
  <si>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</si>
  <si>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</si>
  <si>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</si>
  <si>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</si>
  <si>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</si>
  <si>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</si>
  <si>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</si>
  <si>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</si>
  <si>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</si>
  <si>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</si>
  <si>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</si>
  <si>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</si>
  <si>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</si>
  <si>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</si>
  <si>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</si>
  <si>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</si>
  <si>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</si>
  <si>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</si>
  <si>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</si>
  <si>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</si>
  <si>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</si>
  <si>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</si>
  <si>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</si>
  <si>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</si>
  <si>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</si>
  <si>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</si>
  <si>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</si>
  <si>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</si>
  <si>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</si>
  <si>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</si>
  <si>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</si>
  <si>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</si>
  <si>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</si>
  <si>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</si>
  <si>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</si>
  <si>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</si>
  <si>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</si>
  <si>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</si>
  <si>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</si>
  <si>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</si>
  <si>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</si>
  <si>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</si>
  <si>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</si>
  <si>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</si>
  <si>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</si>
  <si>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</si>
  <si>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</si>
  <si>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</si>
  <si>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</si>
  <si>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</si>
  <si>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</si>
  <si>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</si>
  <si>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</si>
  <si>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</si>
  <si>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</si>
  <si>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</si>
  <si>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</si>
  <si>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</si>
  <si>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</si>
  <si>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</si>
  <si>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</si>
  <si>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</si>
  <si>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</si>
  <si>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</si>
  <si>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</si>
  <si>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</si>
  <si>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</si>
  <si>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</si>
  <si>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</si>
  <si>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</si>
  <si>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</si>
  <si>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</si>
  <si>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</si>
  <si>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</si>
  <si>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</si>
  <si>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</si>
  <si>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</si>
  <si>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</si>
  <si>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</si>
  <si>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</si>
  <si>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</si>
  <si>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</si>
  <si>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</si>
  <si>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</si>
  <si>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</si>
  <si>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</si>
  <si>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</si>
  <si>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</si>
  <si>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</si>
  <si>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</si>
  <si>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</si>
  <si>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</si>
  <si>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</si>
  <si>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</si>
  <si>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</si>
  <si>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</si>
  <si>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</si>
  <si>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</si>
  <si>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</si>
  <si>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</si>
  <si>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</si>
  <si>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</si>
  <si>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</si>
  <si>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</si>
  <si>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</si>
  <si>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</si>
  <si>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</si>
  <si>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</si>
  <si>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</si>
  <si>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</si>
  <si>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</si>
  <si>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</si>
  <si>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</si>
  <si>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</si>
  <si>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</si>
  <si>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</si>
  <si>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</si>
  <si>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</si>
  <si>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</si>
  <si>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</si>
  <si>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</si>
  <si>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</si>
  <si>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</si>
  <si>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</si>
  <si>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</si>
  <si>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</si>
  <si>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</si>
  <si>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</si>
  <si>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</si>
  <si>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</si>
  <si>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</si>
  <si>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</si>
  <si>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</si>
  <si>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</si>
  <si>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</si>
  <si>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</si>
  <si>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</si>
  <si>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</si>
  <si>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</si>
  <si>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</si>
  <si>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</si>
  <si>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</si>
  <si>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</si>
  <si>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</si>
  <si>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</si>
  <si>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</si>
  <si>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</si>
  <si>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</si>
  <si>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</si>
  <si>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</si>
  <si>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</si>
  <si>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</si>
  <si>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</si>
  <si>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</si>
  <si>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</si>
  <si>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</si>
  <si>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</si>
  <si>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</si>
  <si>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</si>
  <si>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</si>
  <si>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</si>
  <si>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</si>
  <si>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</si>
  <si>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</si>
  <si>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</si>
  <si>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</si>
  <si>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</si>
  <si>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</si>
  <si>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</si>
  <si>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</si>
  <si>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</si>
  <si>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</si>
  <si>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</si>
  <si>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</si>
  <si>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</si>
  <si>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</si>
  <si>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</si>
  <si>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</si>
  <si>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</si>
  <si>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</si>
  <si>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</si>
  <si>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</si>
  <si>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</si>
  <si>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</si>
  <si>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</si>
  <si>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</si>
  <si>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</si>
  <si>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</si>
  <si>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</si>
  <si>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</si>
  <si>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</si>
  <si>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</si>
  <si>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</si>
  <si>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</si>
  <si>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</si>
  <si>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</si>
  <si>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</si>
  <si>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</si>
  <si>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</si>
  <si>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</si>
  <si>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</si>
  <si>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</si>
  <si>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</si>
  <si>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</si>
  <si>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</si>
  <si>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</si>
  <si>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</si>
  <si>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</si>
  <si>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</si>
  <si>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</si>
  <si>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</si>
  <si>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</si>
  <si>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</si>
  <si>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</si>
  <si>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</si>
  <si>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</si>
  <si>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</si>
  <si>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</si>
  <si>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</si>
  <si>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</si>
  <si>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</si>
  <si>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</si>
  <si>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</si>
  <si>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</si>
  <si>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</si>
  <si>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</si>
  <si>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</si>
  <si>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</si>
  <si>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</si>
  <si>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</si>
  <si>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</si>
  <si>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</si>
  <si>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</si>
  <si>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</si>
  <si>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</si>
  <si>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</si>
  <si>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</si>
  <si>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</si>
  <si>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</si>
  <si>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</si>
  <si>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</si>
  <si>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</si>
  <si>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</si>
  <si>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</si>
  <si>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</si>
  <si>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</si>
  <si>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</si>
  <si>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</si>
  <si>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</si>
  <si>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</si>
  <si>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</si>
  <si>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</si>
  <si>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</si>
  <si>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</si>
  <si>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</si>
  <si>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</si>
  <si>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</si>
  <si>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</si>
  <si>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</si>
  <si>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</si>
  <si>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</si>
  <si>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</si>
  <si>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</si>
  <si>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</si>
  <si>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</si>
  <si>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</si>
  <si>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</si>
  <si>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</si>
  <si>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</si>
  <si>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</si>
  <si>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</si>
  <si>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</si>
  <si>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</si>
  <si>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</si>
  <si>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</si>
  <si>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</si>
  <si>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</si>
  <si>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</si>
  <si>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</si>
  <si>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</si>
  <si>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</si>
  <si>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</si>
  <si>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</si>
  <si>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</si>
  <si>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</si>
  <si>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</si>
  <si>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</si>
  <si>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</si>
  <si>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</si>
  <si>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</si>
  <si>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</si>
  <si>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</si>
  <si>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</si>
  <si>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</si>
  <si>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</si>
  <si>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</si>
  <si>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</si>
  <si>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</si>
  <si>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</si>
  <si>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</si>
  <si>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</si>
  <si>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</si>
  <si>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</si>
  <si>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</si>
  <si>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</si>
  <si>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</si>
  <si>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</si>
  <si>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</si>
  <si>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</si>
  <si>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</si>
  <si>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</si>
  <si>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</si>
  <si>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</si>
  <si>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</si>
  <si>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</si>
  <si>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</si>
  <si>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</si>
  <si>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</si>
  <si>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</si>
  <si>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</si>
  <si>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</si>
  <si>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</si>
  <si>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</si>
  <si>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</si>
  <si>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</si>
  <si>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</si>
  <si>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</si>
  <si>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</si>
  <si>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</si>
  <si>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</si>
  <si>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</si>
  <si>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</si>
  <si>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</si>
  <si>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</si>
  <si>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</si>
  <si>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</si>
  <si>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</si>
  <si>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</si>
  <si>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</si>
  <si>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</si>
  <si>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</si>
  <si>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</si>
  <si>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</si>
  <si>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</si>
  <si>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</si>
  <si>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</si>
  <si>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</si>
  <si>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</si>
  <si>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</si>
  <si>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</si>
  <si>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</si>
  <si>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</si>
  <si>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</si>
  <si>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</si>
  <si>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</si>
  <si>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</si>
  <si>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</si>
  <si>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</si>
  <si>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</si>
  <si>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</si>
  <si>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</si>
  <si>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</si>
  <si>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</si>
  <si>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</si>
  <si>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</si>
  <si>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</si>
  <si>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</si>
  <si>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</si>
  <si>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</si>
  <si>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</si>
  <si>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</si>
  <si>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</si>
  <si>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</si>
  <si>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</si>
  <si>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</si>
  <si>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</si>
  <si>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</si>
  <si>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</si>
  <si>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</si>
  <si>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</si>
  <si>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</si>
  <si>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</si>
  <si>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</si>
  <si>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</si>
  <si>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</si>
  <si>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</si>
  <si>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</si>
  <si>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</si>
  <si>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</si>
  <si>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</si>
  <si>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</si>
  <si>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</si>
  <si>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</si>
  <si>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</si>
  <si>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</si>
  <si>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</si>
  <si>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</si>
  <si>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</si>
  <si>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</si>
  <si>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</si>
  <si>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</si>
  <si>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</si>
  <si>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</si>
  <si>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</si>
  <si>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</si>
  <si>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</si>
  <si>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</si>
  <si>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</si>
  <si>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</si>
  <si>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</si>
  <si>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</si>
  <si>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</si>
  <si>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</si>
  <si>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</si>
  <si>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</si>
  <si>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</si>
  <si>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</si>
  <si>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</si>
  <si>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</si>
  <si>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</si>
  <si>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</si>
  <si>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</si>
  <si>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</si>
  <si>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</si>
  <si>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</si>
  <si>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</si>
  <si>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</si>
  <si>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</si>
  <si>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</si>
  <si>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</si>
  <si>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</si>
  <si>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</si>
  <si>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</si>
  <si>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</si>
  <si>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</si>
  <si>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</si>
  <si>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</si>
  <si>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</si>
  <si>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</si>
  <si>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</si>
  <si>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</si>
  <si>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</si>
  <si>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</si>
  <si>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</si>
  <si>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</si>
  <si>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</si>
  <si>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</si>
  <si>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</si>
  <si>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</si>
  <si>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</si>
  <si>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</si>
  <si>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</si>
  <si>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</si>
  <si>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</si>
  <si>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</si>
  <si>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</si>
  <si>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</si>
  <si>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</si>
  <si>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</si>
  <si>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</si>
  <si>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</si>
  <si>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</si>
  <si>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</si>
  <si>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</si>
  <si>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</si>
  <si>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</si>
  <si>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</si>
  <si>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</si>
  <si>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</si>
  <si>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</si>
  <si>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</si>
  <si>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</si>
  <si>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</si>
  <si>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</si>
  <si>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</si>
  <si>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</si>
  <si>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</si>
  <si>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</si>
  <si>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</si>
  <si>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</si>
  <si>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</si>
  <si>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</si>
  <si>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</si>
  <si>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</si>
  <si>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</si>
  <si>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</si>
  <si>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</si>
  <si>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</si>
  <si>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</si>
  <si>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</si>
  <si>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</si>
  <si>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</si>
  <si>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</si>
  <si>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</si>
  <si>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</si>
  <si>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</si>
  <si>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</si>
  <si>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</si>
  <si>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</si>
  <si>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</si>
  <si>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</si>
  <si>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</si>
  <si>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</si>
  <si>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</si>
  <si>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</si>
  <si>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</si>
  <si>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</si>
  <si>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</si>
  <si>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</si>
  <si>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</si>
  <si>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</si>
  <si>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</si>
  <si>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</si>
  <si>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</si>
  <si>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</si>
  <si>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</si>
  <si>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</si>
  <si>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</si>
  <si>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</si>
  <si>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</si>
  <si>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</si>
  <si>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</si>
  <si>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</si>
  <si>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</si>
  <si>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</si>
  <si>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</si>
  <si>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</si>
  <si>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</si>
  <si>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</si>
  <si>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</si>
  <si>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</si>
  <si>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</si>
  <si>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</si>
  <si>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</si>
  <si>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</si>
  <si>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</si>
  <si>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</si>
  <si>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</si>
  <si>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</si>
  <si>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</si>
  <si>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</si>
  <si>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</si>
  <si>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</si>
  <si>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</si>
  <si>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</si>
  <si>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</si>
  <si>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</si>
  <si>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</si>
  <si>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</si>
  <si>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</si>
  <si>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</si>
  <si>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</si>
  <si>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</si>
  <si>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</si>
  <si>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</si>
  <si>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</si>
  <si>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</si>
  <si>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</si>
  <si>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</si>
  <si>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</si>
  <si>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</si>
  <si>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</si>
  <si>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</si>
  <si>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</si>
  <si>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</si>
  <si>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</si>
  <si>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</si>
  <si>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</si>
  <si>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</si>
  <si>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</si>
  <si>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</si>
  <si>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</si>
  <si>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</si>
  <si>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</si>
  <si>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</si>
  <si>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</si>
  <si>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</si>
  <si>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</si>
  <si>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</si>
  <si>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</si>
  <si>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</si>
  <si>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</si>
  <si>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</si>
  <si>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</si>
  <si>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</si>
  <si>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</si>
  <si>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</si>
  <si>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</si>
  <si>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</si>
  <si>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</si>
  <si>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</si>
  <si>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</si>
  <si>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</si>
  <si>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</si>
  <si>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</si>
  <si>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</si>
  <si>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</si>
  <si>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</si>
  <si>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</si>
  <si>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</si>
  <si>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</si>
  <si>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</si>
  <si>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</si>
  <si>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</si>
  <si>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</si>
  <si>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</si>
  <si>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</si>
  <si>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</si>
  <si>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</si>
  <si>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</si>
  <si>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</si>
  <si>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</si>
  <si>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</si>
  <si>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</si>
  <si>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</si>
  <si>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</si>
  <si>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</si>
  <si>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</si>
  <si>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</si>
  <si>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</si>
  <si>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</si>
  <si>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</si>
  <si>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</si>
  <si>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</si>
  <si>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</si>
  <si>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</si>
  <si>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</si>
  <si>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</si>
  <si>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</si>
  <si>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</si>
  <si>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</si>
  <si>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</si>
  <si>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</si>
  <si>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</si>
  <si>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</si>
  <si>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</si>
  <si>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</si>
  <si>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</si>
  <si>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</si>
  <si>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</si>
  <si>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</si>
  <si>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</si>
  <si>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</si>
  <si>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</si>
  <si>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</si>
  <si>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</si>
  <si>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</si>
  <si>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</si>
  <si>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</si>
  <si>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</si>
  <si>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</si>
  <si>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</si>
  <si>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</si>
  <si>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</si>
  <si>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</si>
  <si>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</si>
  <si>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</si>
  <si>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</si>
  <si>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</si>
  <si>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</si>
  <si>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</si>
  <si>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</si>
  <si>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</si>
  <si>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</si>
  <si>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</si>
  <si>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</si>
  <si>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</si>
  <si>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</si>
  <si>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</si>
  <si>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</si>
  <si>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</si>
  <si>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</si>
  <si>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</si>
  <si>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</si>
  <si>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</si>
  <si>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</si>
  <si>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</si>
  <si>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</si>
  <si>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</si>
  <si>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</si>
  <si>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</si>
  <si>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</si>
  <si>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</si>
  <si>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</si>
  <si>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</si>
  <si>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</si>
  <si>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</si>
  <si>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</si>
  <si>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</si>
  <si>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</si>
  <si>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</si>
  <si>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</si>
  <si>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</si>
  <si>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</si>
  <si>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</si>
  <si>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</si>
  <si>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</si>
  <si>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</si>
  <si>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</si>
  <si>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</si>
  <si>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</si>
  <si>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</si>
  <si>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</si>
  <si>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</si>
  <si>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</si>
  <si>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</si>
  <si>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</si>
  <si>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</si>
  <si>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</si>
  <si>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</si>
  <si>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</si>
  <si>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</si>
  <si>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</si>
  <si>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</si>
  <si>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</si>
  <si>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</si>
  <si>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</si>
  <si>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</si>
  <si>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</si>
  <si>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</si>
  <si>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</si>
  <si>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</si>
  <si>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</si>
  <si>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</si>
  <si>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</si>
  <si>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</si>
  <si>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</si>
  <si>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</si>
  <si>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</si>
  <si>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</si>
  <si>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</si>
  <si>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</si>
  <si>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</si>
  <si>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</si>
  <si>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</si>
  <si>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</si>
  <si>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</si>
  <si>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</si>
  <si>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</si>
  <si>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</si>
  <si>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</si>
  <si>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</si>
  <si>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</si>
  <si>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</si>
  <si>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</si>
  <si>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</si>
  <si>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</si>
  <si>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</si>
  <si>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</si>
  <si>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</si>
  <si>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</si>
  <si>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</si>
  <si>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</si>
  <si>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</si>
  <si>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</si>
  <si>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</si>
  <si>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</si>
  <si>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</si>
  <si>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</si>
  <si>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</si>
  <si>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</si>
  <si>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</si>
  <si>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</si>
  <si>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</si>
  <si>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</si>
  <si>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</si>
  <si>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</si>
  <si>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</si>
  <si>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</si>
  <si>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</si>
  <si>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</si>
  <si>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</si>
  <si>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</si>
  <si>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</si>
  <si>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</si>
  <si>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</si>
  <si>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</si>
  <si>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</si>
  <si>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</si>
  <si>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</si>
  <si>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</si>
  <si>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</si>
  <si>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</si>
  <si>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</si>
  <si>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</si>
  <si>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</si>
  <si>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</si>
  <si>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</si>
  <si>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</si>
  <si>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</si>
  <si>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</si>
  <si>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</si>
  <si>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</si>
  <si>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</si>
  <si>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</si>
  <si>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</si>
  <si>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</si>
  <si>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</si>
  <si>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</si>
  <si>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</si>
  <si>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</si>
  <si>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</si>
  <si>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</si>
  <si>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</si>
  <si>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</si>
  <si>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</si>
  <si>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</si>
  <si>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</si>
  <si>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</si>
  <si>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</si>
  <si>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</si>
  <si>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</si>
  <si>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</si>
  <si>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</si>
  <si>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</si>
  <si>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</si>
  <si>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</si>
  <si>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</si>
  <si>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</si>
  <si>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</si>
  <si>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</si>
  <si>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</si>
  <si>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</si>
  <si>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</si>
  <si>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</si>
  <si>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</si>
  <si>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</si>
  <si>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</si>
  <si>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</si>
  <si>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</si>
  <si>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</si>
  <si>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</si>
  <si>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</si>
  <si>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</si>
  <si>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</si>
  <si>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</si>
  <si>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</si>
  <si>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</si>
  <si>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</si>
  <si>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</si>
  <si>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</si>
  <si>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</si>
  <si>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</si>
  <si>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</si>
  <si>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</si>
  <si>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</si>
  <si>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</si>
  <si>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</si>
  <si>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</si>
  <si>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</si>
  <si>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</si>
  <si>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</si>
  <si>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</si>
  <si>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</si>
  <si>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</si>
  <si>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</si>
  <si>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</si>
  <si>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</si>
  <si>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</si>
  <si>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</si>
  <si>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</si>
  <si>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</si>
  <si>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</si>
  <si>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</si>
  <si>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</si>
  <si>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</si>
  <si>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</si>
  <si>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</si>
  <si>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</si>
  <si>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</si>
  <si>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</si>
  <si>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</si>
  <si>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</si>
  <si>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</si>
  <si>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</si>
  <si>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</si>
  <si>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</si>
  <si>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</si>
  <si>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</si>
  <si>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</si>
  <si>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</si>
  <si>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</si>
  <si>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</si>
  <si>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</si>
  <si>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</si>
  <si>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</si>
  <si>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</si>
  <si>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</si>
  <si>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</si>
  <si>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</si>
  <si>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</si>
  <si>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</si>
  <si>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</si>
  <si>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</si>
  <si>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</si>
  <si>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</si>
  <si>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</si>
  <si>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</si>
  <si>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</si>
  <si>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</si>
  <si>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</si>
  <si>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</si>
  <si>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</si>
  <si>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</si>
  <si>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</si>
  <si>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</si>
  <si>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</si>
  <si>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</si>
  <si>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</si>
  <si>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</si>
  <si>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</si>
  <si>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</si>
  <si>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</si>
  <si>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</si>
  <si>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</si>
  <si>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</si>
  <si>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</si>
  <si>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</si>
  <si>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</si>
  <si>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</si>
  <si>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</si>
  <si>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</si>
  <si>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</si>
  <si>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</si>
  <si>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</si>
  <si>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</si>
  <si>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</si>
  <si>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</si>
  <si>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</si>
  <si>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</si>
  <si>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</si>
  <si>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</si>
  <si>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</si>
  <si>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</si>
  <si>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</si>
  <si>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</si>
  <si>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</si>
  <si>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</si>
  <si>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</si>
  <si>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</si>
  <si>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</si>
  <si>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</si>
  <si>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</si>
  <si>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</si>
  <si>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</si>
  <si>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</si>
  <si>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</si>
  <si>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</si>
  <si>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</si>
  <si>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</si>
  <si>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</si>
  <si>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</si>
  <si>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</si>
  <si>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</si>
  <si>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</si>
  <si>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</si>
  <si>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</si>
  <si>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</si>
  <si>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</si>
  <si>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</si>
  <si>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</si>
  <si>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</si>
  <si>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</si>
  <si>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</si>
  <si>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</si>
  <si>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</si>
  <si>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</si>
  <si>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</si>
  <si>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</si>
  <si>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</si>
  <si>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</si>
  <si>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</si>
  <si>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</si>
  <si>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</si>
  <si>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</si>
  <si>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</si>
  <si>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</si>
  <si>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</si>
  <si>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</si>
  <si>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</si>
  <si>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</si>
  <si>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</si>
  <si>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</si>
  <si>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</si>
  <si>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</si>
  <si>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</si>
  <si>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</si>
  <si>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</si>
  <si>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</si>
  <si>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</si>
  <si>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</si>
  <si>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</si>
  <si>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</si>
  <si>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</si>
  <si>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</si>
  <si>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</si>
  <si>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</si>
  <si>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</si>
  <si>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</si>
  <si>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</si>
  <si>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</si>
  <si>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</si>
  <si>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</si>
  <si>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</si>
  <si>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</si>
  <si>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</si>
  <si>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</si>
  <si>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</si>
  <si>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</si>
  <si>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</si>
  <si>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</si>
  <si>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</si>
  <si>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</si>
  <si>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</si>
  <si>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</si>
  <si>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</si>
  <si>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</si>
  <si>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</si>
  <si>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</si>
  <si>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</si>
  <si>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</si>
  <si>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</si>
  <si>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</si>
  <si>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</si>
  <si>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</si>
  <si>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</si>
  <si>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</si>
  <si>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</si>
  <si>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</si>
  <si>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</si>
  <si>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</si>
  <si>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</si>
  <si>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</si>
  <si>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</si>
  <si>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</si>
  <si>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</si>
  <si>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</si>
  <si>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</si>
  <si>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</si>
  <si>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</si>
  <si>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</si>
  <si>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</si>
  <si>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</si>
  <si>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</si>
  <si>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</si>
  <si>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</si>
  <si>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</si>
  <si>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</si>
  <si>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</si>
  <si>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</si>
  <si>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</si>
  <si>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</si>
  <si>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</si>
  <si>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</si>
  <si>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</si>
  <si>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</si>
  <si>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</si>
  <si>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</si>
  <si>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</si>
  <si>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</si>
  <si>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</si>
  <si>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</si>
  <si>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</si>
  <si>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</si>
  <si>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</si>
  <si>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</si>
  <si>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</si>
  <si>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</si>
  <si>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</si>
  <si>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</si>
  <si>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</si>
  <si>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</si>
  <si>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</si>
  <si>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</si>
  <si>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</si>
  <si>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</si>
  <si>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</si>
  <si>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</si>
  <si>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</si>
  <si>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</si>
  <si>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</si>
  <si>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</si>
  <si>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</si>
  <si>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</si>
  <si>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</si>
  <si>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</si>
  <si>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</si>
  <si>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</si>
  <si>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</si>
  <si>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</si>
  <si>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</si>
  <si>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</si>
  <si>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</si>
  <si>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</si>
  <si>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</si>
  <si>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</si>
  <si>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</si>
  <si>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</si>
  <si>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</si>
  <si>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</si>
  <si>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</si>
  <si>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</si>
  <si>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</si>
  <si>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</si>
  <si>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</si>
  <si>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</si>
  <si>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</si>
  <si>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</si>
  <si>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</si>
  <si>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</si>
  <si>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</si>
  <si>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</si>
  <si>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</si>
  <si>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</si>
  <si>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</si>
  <si>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</si>
  <si>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</si>
  <si>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</si>
  <si>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</si>
  <si>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</si>
  <si>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</si>
  <si>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</si>
  <si>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</si>
  <si>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</si>
  <si>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</si>
  <si>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</si>
  <si>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</si>
  <si>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</si>
  <si>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</si>
  <si>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</si>
  <si>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</si>
  <si>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</si>
  <si>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</si>
  <si>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</si>
  <si>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</si>
  <si>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</si>
  <si>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</si>
  <si>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</si>
  <si>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</si>
  <si>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</si>
  <si>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</si>
  <si>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</si>
  <si>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</si>
  <si>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</si>
  <si>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</si>
  <si>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</si>
  <si>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</si>
  <si>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</si>
  <si>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</si>
  <si>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</si>
  <si>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</si>
  <si>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</si>
  <si>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</si>
  <si>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</si>
  <si>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</si>
  <si>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</si>
  <si>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</si>
  <si>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</si>
  <si>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</si>
  <si>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</si>
  <si>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</si>
  <si>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</si>
  <si>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</si>
  <si>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</si>
  <si>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</si>
  <si>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</si>
  <si>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</si>
  <si>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</si>
  <si>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</si>
  <si>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</si>
  <si>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</si>
  <si>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</si>
  <si>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</si>
  <si>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</si>
  <si>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</si>
  <si>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</si>
  <si>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</si>
  <si>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</si>
  <si>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</si>
  <si>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</si>
  <si>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</si>
  <si>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</si>
  <si>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</si>
  <si>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</si>
  <si>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</si>
  <si>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</si>
  <si>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</si>
  <si>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</si>
  <si>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</si>
  <si>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</si>
  <si>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</si>
  <si>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</si>
  <si>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</si>
  <si>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</si>
  <si>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</si>
  <si>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</si>
  <si>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</si>
  <si>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</si>
  <si>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</si>
  <si>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</si>
  <si>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</si>
  <si>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</si>
  <si>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</si>
  <si>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</si>
  <si>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</si>
  <si>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</si>
  <si>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</si>
  <si>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</si>
  <si>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</si>
  <si>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</si>
  <si>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</si>
  <si>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</si>
  <si>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</si>
  <si>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</si>
  <si>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</si>
  <si>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</si>
  <si>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</si>
  <si>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</si>
  <si>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</si>
  <si>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</si>
  <si>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</si>
  <si>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</si>
  <si>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</si>
  <si>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</si>
  <si>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</si>
  <si>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</si>
  <si>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</si>
  <si>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</si>
  <si>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</si>
  <si>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</si>
  <si>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</si>
  <si>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</si>
  <si>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</si>
  <si>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</si>
  <si>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</si>
  <si>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</si>
  <si>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</si>
  <si>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</si>
  <si>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</si>
  <si>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</si>
  <si>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</si>
  <si>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</si>
  <si>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</si>
  <si>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</si>
  <si>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</si>
  <si>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</si>
  <si>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</si>
  <si>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</si>
  <si>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</si>
  <si>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</si>
  <si>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</si>
  <si>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</si>
  <si>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</si>
  <si>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</si>
  <si>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</si>
  <si>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</si>
  <si>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</si>
  <si>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</si>
  <si>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</si>
  <si>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</si>
  <si>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</si>
  <si>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</si>
  <si>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</si>
  <si>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</si>
  <si>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</si>
  <si>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</si>
  <si>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</si>
  <si>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</si>
  <si>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</si>
  <si>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</si>
  <si>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</si>
  <si>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</si>
  <si>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</si>
  <si>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</si>
  <si>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</si>
  <si>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</si>
  <si>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</si>
  <si>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</si>
  <si>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</si>
  <si>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</si>
  <si>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</si>
  <si>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</si>
  <si>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</si>
  <si>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</si>
  <si>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</si>
  <si>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</si>
  <si>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</si>
  <si>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</si>
  <si>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</si>
  <si>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</si>
  <si>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</si>
  <si>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</si>
  <si>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</si>
  <si>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</si>
  <si>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</si>
  <si>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</si>
  <si>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</si>
  <si>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</si>
  <si>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</si>
  <si>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</si>
  <si>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</si>
  <si>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</si>
  <si>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</si>
  <si>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</si>
  <si>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</si>
  <si>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</si>
  <si>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</si>
  <si>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</si>
  <si>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</si>
  <si>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</si>
  <si>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</si>
  <si>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</si>
  <si>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</si>
  <si>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</si>
  <si>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</si>
  <si>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</si>
  <si>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</si>
  <si>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</si>
  <si>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</si>
  <si>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</si>
  <si>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</si>
  <si>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</si>
  <si>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</si>
  <si>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</si>
  <si>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</si>
  <si>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</si>
  <si>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</si>
  <si>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</si>
  <si>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</si>
  <si>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</si>
  <si>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</si>
  <si>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</si>
  <si>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</si>
  <si>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</si>
  <si>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</si>
  <si>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</si>
  <si>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</si>
  <si>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</si>
  <si>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</si>
  <si>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</si>
  <si>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</si>
  <si>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</si>
  <si>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</si>
  <si>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</si>
  <si>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</si>
  <si>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</si>
  <si>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</si>
  <si>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</si>
  <si>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</si>
  <si>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</si>
  <si>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</si>
  <si>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</si>
  <si>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</si>
  <si>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</si>
  <si>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</si>
  <si>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</si>
  <si>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</si>
  <si>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</si>
  <si>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</si>
  <si>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</si>
  <si>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</si>
  <si>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</si>
  <si>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</si>
  <si>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</si>
  <si>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</si>
  <si>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</si>
  <si>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</si>
  <si>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</si>
  <si>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</si>
  <si>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</si>
  <si>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</si>
  <si>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</si>
  <si>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</si>
  <si>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</si>
  <si>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</si>
  <si>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</si>
  <si>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</si>
  <si>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</si>
  <si>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</si>
  <si>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</si>
  <si>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</si>
  <si>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</si>
  <si>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</si>
  <si>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</si>
  <si>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</si>
  <si>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</si>
  <si>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</si>
  <si>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</si>
  <si>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</si>
  <si>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</si>
  <si>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</si>
  <si>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</si>
  <si>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</si>
  <si>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</si>
  <si>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</si>
  <si>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</si>
  <si>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</si>
  <si>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</si>
  <si>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</si>
  <si>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</si>
  <si>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</si>
  <si>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</si>
  <si>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</si>
  <si>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</si>
  <si>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</si>
  <si>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</si>
  <si>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</si>
  <si>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</si>
  <si>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</si>
  <si>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</si>
  <si>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</si>
  <si>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</si>
  <si>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</si>
  <si>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</si>
  <si>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</si>
  <si>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</si>
  <si>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</si>
  <si>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</si>
  <si>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</si>
  <si>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</si>
  <si>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</si>
  <si>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</si>
  <si>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</si>
  <si>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</si>
  <si>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</si>
  <si>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</si>
  <si>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</si>
  <si>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</si>
  <si>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</si>
  <si>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</si>
  <si>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</si>
  <si>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</si>
  <si>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</si>
  <si>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</si>
  <si>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</si>
  <si>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</si>
  <si>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</si>
  <si>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</si>
  <si>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</si>
  <si>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</si>
  <si>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</si>
  <si>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</si>
  <si>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</si>
  <si>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</si>
  <si>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</si>
  <si>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</si>
  <si>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</si>
  <si>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</si>
  <si>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</si>
  <si>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</si>
  <si>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</si>
  <si>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</si>
  <si>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</si>
  <si>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</si>
  <si>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</si>
  <si>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</si>
  <si>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</si>
  <si>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</si>
  <si>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</si>
  <si>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</si>
  <si>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</si>
  <si>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</si>
  <si>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</si>
  <si>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</si>
  <si>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</si>
  <si>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</si>
  <si>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</si>
  <si>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</si>
  <si>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</si>
  <si>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</si>
  <si>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</si>
  <si>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</si>
  <si>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</si>
  <si>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</si>
  <si>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</si>
  <si>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</si>
  <si>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</si>
  <si>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</si>
  <si>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</si>
  <si>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</si>
  <si>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</si>
  <si>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</si>
  <si>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</si>
  <si>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</si>
  <si>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</si>
  <si>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</si>
  <si>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</si>
  <si>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</si>
  <si>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</si>
  <si>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</si>
  <si>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</si>
  <si>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</si>
  <si>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</si>
  <si>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</si>
  <si>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</si>
  <si>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</si>
  <si>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</si>
  <si>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</si>
  <si>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</si>
  <si>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</si>
  <si>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</si>
  <si>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</si>
  <si>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</si>
  <si>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</si>
  <si>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</si>
  <si>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</si>
  <si>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</si>
  <si>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</si>
  <si>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</si>
  <si>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</si>
  <si>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</si>
  <si>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</si>
  <si>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</si>
  <si>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</si>
  <si>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</si>
  <si>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</si>
  <si>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</si>
  <si>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</si>
  <si>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</si>
  <si>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</si>
  <si>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</si>
  <si>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</si>
  <si>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</si>
  <si>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</si>
  <si>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</si>
  <si>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</si>
  <si>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</si>
  <si>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</si>
  <si>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</si>
  <si>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</si>
  <si>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</si>
  <si>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</si>
  <si>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</si>
  <si>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</si>
  <si>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</si>
  <si>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</si>
  <si>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</si>
  <si>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</si>
  <si>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</si>
  <si>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</si>
  <si>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</si>
  <si>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</si>
  <si>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</si>
  <si>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</si>
  <si>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</si>
  <si>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</si>
  <si>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</si>
  <si>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</si>
  <si>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</si>
  <si>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</si>
  <si>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</si>
  <si>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</si>
  <si>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</si>
  <si>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</si>
  <si>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</si>
  <si>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</si>
  <si>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</si>
  <si>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</si>
  <si>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</si>
  <si>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</si>
  <si>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</si>
  <si>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</si>
  <si>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</si>
  <si>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</si>
  <si>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</si>
  <si>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</si>
  <si>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</si>
  <si>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</si>
  <si>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</si>
  <si>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</si>
  <si>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</si>
  <si>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</si>
  <si>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</si>
  <si>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</si>
  <si>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</si>
  <si>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</si>
  <si>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</si>
  <si>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</si>
  <si>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</si>
  <si>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</si>
  <si>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</si>
  <si>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</si>
  <si>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</si>
  <si>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</si>
  <si>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</si>
  <si>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</si>
  <si>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</si>
  <si>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</si>
  <si>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</si>
  <si>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</si>
  <si>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</si>
  <si>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</si>
  <si>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</si>
  <si>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</si>
  <si>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</si>
  <si>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</si>
  <si>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</si>
  <si>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</si>
  <si>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</si>
  <si>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</si>
  <si>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</si>
  <si>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</si>
  <si>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</si>
  <si>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</si>
  <si>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</si>
  <si>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</si>
  <si>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</si>
  <si>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</si>
  <si>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</si>
  <si>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</si>
  <si>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</si>
  <si>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</si>
  <si>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</si>
  <si>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</si>
  <si>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</si>
  <si>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</si>
  <si>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</si>
  <si>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</si>
  <si>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</si>
  <si>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</si>
  <si>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</si>
  <si>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</si>
  <si>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</si>
  <si>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</si>
  <si>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</si>
  <si>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</si>
  <si>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</si>
  <si>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</si>
  <si>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</si>
  <si>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</si>
  <si>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</si>
  <si>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</si>
  <si>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</si>
  <si>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</si>
  <si>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</si>
  <si>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</si>
  <si>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</si>
  <si>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</si>
  <si>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</si>
  <si>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</si>
  <si>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</si>
  <si>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</si>
  <si>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</si>
  <si>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</si>
  <si>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</si>
  <si>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</si>
  <si>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</si>
  <si>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</si>
  <si>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</si>
  <si>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</si>
  <si>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</si>
  <si>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</si>
  <si>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</si>
  <si>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</si>
  <si>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</si>
  <si>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</si>
  <si>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</si>
  <si>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</si>
  <si>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</si>
  <si>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</si>
  <si>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</si>
  <si>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</si>
  <si>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</si>
  <si>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</si>
  <si>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</si>
  <si>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</si>
  <si>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</si>
  <si>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</si>
  <si>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</si>
  <si>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</si>
  <si>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</si>
  <si>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</si>
  <si>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</si>
  <si>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</si>
  <si>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</si>
  <si>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</si>
  <si>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</si>
  <si>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</si>
  <si>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</si>
  <si>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</si>
  <si>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</si>
  <si>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</si>
  <si>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</si>
  <si>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</si>
  <si>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</si>
  <si>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</si>
  <si>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</si>
  <si>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</si>
  <si>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</si>
  <si>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</si>
  <si>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</si>
  <si>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</si>
  <si>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</si>
  <si>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</si>
  <si>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</si>
  <si>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</si>
  <si>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</si>
  <si>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</si>
  <si>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</si>
  <si>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</si>
  <si>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</si>
  <si>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</si>
  <si>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</si>
  <si>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</si>
  <si>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</si>
  <si>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</si>
  <si>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</si>
  <si>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</si>
  <si>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</si>
  <si>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</si>
  <si>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</si>
  <si>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</si>
  <si>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</si>
  <si>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</si>
  <si>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</si>
  <si>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</si>
  <si>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</si>
  <si>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</si>
  <si>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</si>
  <si>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</si>
  <si>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</si>
  <si>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</si>
  <si>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</si>
  <si>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</si>
  <si>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</si>
  <si>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</si>
  <si>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</si>
  <si>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</si>
  <si>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</si>
  <si>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</si>
  <si>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</si>
  <si>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</si>
  <si>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</si>
  <si>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</si>
  <si>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</si>
  <si>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</si>
  <si>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</si>
  <si>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</si>
  <si>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</si>
  <si>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</si>
  <si>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</si>
  <si>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</si>
  <si>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</si>
  <si>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</si>
  <si>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</si>
  <si>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</si>
  <si>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</si>
  <si>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</si>
  <si>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</si>
  <si>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</si>
  <si>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</si>
  <si>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</si>
  <si>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</si>
  <si>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</si>
  <si>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</si>
  <si>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</si>
  <si>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</si>
  <si>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</si>
  <si>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</si>
  <si>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</si>
  <si>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</si>
  <si>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</si>
  <si>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</si>
  <si>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</si>
  <si>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</si>
  <si>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</si>
  <si>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</si>
  <si>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</si>
  <si>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</si>
  <si>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</si>
  <si>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</si>
  <si>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</si>
  <si>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</si>
  <si>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</si>
  <si>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</si>
  <si>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</si>
  <si>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</si>
  <si>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</si>
  <si>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</si>
  <si>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</si>
  <si>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</si>
  <si>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</si>
  <si>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</si>
  <si>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</si>
  <si>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</si>
  <si>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</si>
  <si>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</si>
  <si>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</si>
  <si>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</si>
  <si>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</si>
  <si>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</si>
  <si>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</si>
  <si>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</si>
  <si>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</si>
  <si>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</si>
  <si>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</si>
  <si>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</si>
  <si>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</si>
  <si>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</si>
  <si>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</si>
  <si>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</si>
  <si>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</si>
  <si>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</si>
  <si>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</si>
  <si>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</si>
  <si>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</si>
  <si>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</si>
  <si>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</si>
  <si>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</si>
  <si>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</si>
  <si>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</si>
  <si>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</si>
  <si>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</si>
  <si>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</si>
  <si>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</si>
  <si>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</si>
  <si>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</si>
  <si>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</si>
  <si>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</si>
  <si>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</si>
  <si>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</si>
  <si>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</si>
  <si>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</si>
  <si>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</si>
  <si>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</si>
  <si>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</si>
  <si>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</si>
  <si>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</si>
  <si>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</si>
  <si>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</si>
  <si>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</si>
  <si>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</si>
  <si>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</si>
  <si>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</si>
  <si>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</si>
  <si>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</si>
  <si>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</si>
  <si>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</si>
  <si>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</si>
  <si>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</si>
  <si>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</si>
  <si>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</si>
  <si>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</si>
  <si>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</si>
  <si>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</si>
  <si>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</si>
  <si>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</si>
  <si>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</si>
  <si>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</si>
  <si>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</si>
  <si>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</si>
  <si>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</si>
  <si>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</si>
  <si>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</si>
  <si>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</si>
  <si>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</si>
  <si>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</si>
  <si>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</si>
  <si>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</si>
  <si>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</si>
  <si>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</si>
  <si>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</si>
  <si>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</si>
  <si>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</si>
  <si>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</si>
  <si>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</si>
  <si>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</si>
  <si>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</si>
  <si>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</si>
  <si>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</si>
  <si>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</si>
  <si>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</si>
  <si>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</si>
  <si>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</si>
  <si>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</si>
  <si>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</si>
  <si>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</si>
  <si>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</si>
  <si>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</si>
  <si>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</si>
  <si>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</si>
  <si>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</si>
  <si>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</si>
  <si>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</si>
  <si>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</si>
  <si>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</si>
  <si>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</si>
  <si>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</si>
  <si>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</si>
  <si>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</si>
  <si>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</si>
  <si>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</si>
  <si>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</si>
  <si>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</si>
  <si>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</si>
  <si>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</si>
  <si>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</si>
  <si>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</si>
  <si>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</si>
  <si>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</si>
  <si>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</si>
  <si>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</si>
  <si>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</si>
  <si>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</si>
  <si>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</si>
  <si>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</si>
  <si>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</si>
  <si>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</si>
  <si>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</si>
  <si>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</si>
  <si>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</si>
  <si>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</si>
  <si>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</si>
  <si>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</si>
  <si>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</si>
  <si>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</si>
  <si>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</si>
  <si>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</si>
  <si>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</si>
  <si>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</si>
  <si>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</si>
  <si>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</si>
  <si>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</si>
  <si>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</si>
  <si>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</si>
  <si>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</si>
  <si>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</si>
  <si>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</si>
  <si>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</si>
  <si>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</si>
  <si>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</si>
  <si>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</si>
  <si>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</si>
  <si>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</si>
  <si>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</si>
  <si>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</si>
  <si>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</si>
  <si>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</si>
  <si>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</si>
  <si>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</si>
  <si>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</si>
  <si>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</si>
  <si>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</si>
  <si>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</si>
  <si>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</si>
  <si>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</si>
  <si>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</si>
  <si>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</si>
  <si>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</si>
  <si>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</si>
  <si>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</si>
  <si>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</si>
  <si>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</si>
  <si>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</si>
  <si>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</si>
  <si>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</si>
  <si>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</si>
  <si>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</si>
  <si>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</si>
  <si>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</si>
  <si>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</si>
  <si>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</si>
  <si>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</si>
  <si>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</si>
  <si>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</si>
  <si>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</si>
  <si>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</si>
  <si>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</si>
  <si>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</si>
  <si>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</si>
  <si>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</si>
  <si>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</si>
  <si>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</si>
  <si>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</si>
  <si>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</si>
  <si>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</si>
  <si>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</si>
  <si>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</si>
  <si>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</si>
  <si>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</si>
  <si>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</si>
  <si>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</si>
  <si>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</si>
  <si>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</si>
  <si>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</si>
  <si>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</si>
  <si>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</si>
  <si>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</si>
  <si>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</si>
  <si>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</si>
  <si>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</si>
  <si>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</si>
  <si>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</si>
  <si>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</si>
  <si>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</si>
  <si>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</si>
  <si>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</si>
  <si>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</si>
  <si>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</si>
  <si>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</si>
  <si>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</si>
  <si>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</si>
  <si>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</si>
  <si>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</si>
  <si>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</si>
  <si>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</si>
  <si>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</si>
  <si>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</si>
  <si>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</si>
  <si>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</si>
  <si>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</si>
  <si>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</si>
  <si>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</si>
  <si>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</si>
  <si>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</si>
  <si>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</si>
  <si>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</si>
  <si>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</si>
  <si>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</si>
  <si>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</si>
  <si>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</si>
  <si>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</si>
  <si>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</si>
  <si>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</si>
  <si>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</si>
  <si>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</si>
  <si>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</si>
  <si>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</si>
  <si>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</si>
  <si>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</si>
  <si>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</si>
  <si>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</si>
  <si>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</si>
  <si>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</si>
  <si>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</si>
  <si>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</si>
  <si>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</si>
  <si>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</si>
  <si>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</si>
  <si>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</si>
  <si>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</si>
  <si>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</si>
  <si>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</si>
  <si>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</si>
  <si>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</si>
  <si>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</si>
  <si>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</si>
  <si>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</si>
  <si>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</si>
  <si>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</si>
  <si>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</si>
  <si>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</si>
  <si>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</si>
  <si>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</si>
  <si>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</si>
  <si>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</si>
  <si>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</si>
  <si>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</si>
  <si>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</si>
  <si>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</si>
  <si>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</si>
  <si>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</si>
  <si>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</si>
  <si>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</si>
  <si>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</si>
  <si>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</si>
  <si>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</si>
  <si>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</si>
  <si>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</si>
  <si>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</si>
  <si>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</si>
  <si>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</si>
  <si>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</si>
  <si>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</si>
  <si>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</si>
  <si>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</si>
  <si>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</si>
  <si>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</si>
  <si>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</si>
  <si>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</si>
  <si>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</si>
  <si>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</si>
  <si>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</si>
  <si>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</si>
  <si>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</si>
  <si>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</si>
  <si>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</si>
  <si>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</si>
  <si>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</si>
  <si>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</si>
  <si>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</si>
  <si>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</si>
  <si>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</si>
  <si>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</si>
  <si>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</si>
  <si>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</si>
  <si>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</si>
  <si>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</si>
  <si>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</si>
  <si>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</si>
  <si>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</si>
  <si>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</si>
  <si>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</si>
  <si>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</si>
  <si>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</si>
  <si>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</si>
  <si>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</si>
  <si>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</si>
  <si>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</si>
  <si>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</si>
  <si>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</si>
  <si>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</si>
  <si>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</si>
  <si>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</si>
  <si>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</si>
  <si>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</si>
  <si>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</si>
  <si>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</si>
  <si>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</si>
  <si>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</si>
  <si>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</si>
  <si>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</si>
  <si>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</si>
  <si>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</si>
  <si>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</si>
  <si>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</si>
  <si>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</si>
  <si>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</si>
  <si>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</si>
  <si>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</si>
  <si>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</si>
  <si>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</si>
  <si>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</si>
  <si>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</si>
  <si>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</si>
  <si>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</si>
  <si>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</si>
  <si>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</si>
  <si>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</si>
  <si>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</si>
  <si>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</si>
  <si>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</si>
  <si>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</si>
  <si>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</si>
  <si>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</si>
  <si>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</si>
  <si>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</si>
  <si>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</si>
  <si>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</si>
  <si>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</si>
  <si>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</si>
  <si>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</si>
  <si>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</si>
  <si>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</si>
  <si>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</si>
  <si>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</si>
  <si>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</si>
  <si>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</si>
  <si>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</si>
  <si>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</si>
  <si>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</si>
  <si>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</si>
  <si>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</si>
  <si>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</si>
  <si>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</si>
  <si>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</si>
  <si>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</si>
  <si>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</si>
  <si>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</si>
  <si>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</si>
  <si>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</si>
  <si>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</si>
  <si>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</si>
  <si>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</si>
  <si>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</si>
  <si>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</si>
  <si>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</si>
  <si>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</si>
  <si>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</si>
  <si>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</si>
  <si>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</si>
  <si>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</si>
  <si>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</si>
  <si>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</si>
  <si>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</si>
  <si>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</si>
  <si>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</si>
  <si>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</si>
  <si>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</si>
  <si>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</si>
  <si>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</si>
  <si>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</si>
  <si>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</si>
  <si>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</si>
  <si>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</si>
  <si>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</si>
  <si>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</si>
  <si>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</si>
  <si>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</si>
  <si>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</si>
  <si>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</si>
  <si>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</si>
  <si>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</si>
  <si>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</si>
  <si>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</si>
  <si>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</si>
  <si>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</si>
  <si>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</si>
  <si>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</si>
  <si>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</si>
  <si>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</si>
  <si>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</si>
  <si>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</si>
  <si>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</si>
  <si>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</si>
  <si>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</si>
  <si>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</si>
  <si>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</si>
  <si>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</si>
  <si>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</si>
  <si>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</si>
  <si>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</si>
  <si>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</si>
  <si>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</si>
  <si>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</si>
  <si>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</si>
  <si>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</si>
  <si>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</si>
  <si>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</si>
  <si>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</si>
  <si>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</si>
  <si>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</si>
  <si>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</si>
  <si>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</si>
  <si>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</si>
  <si>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</si>
  <si>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</si>
  <si>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</si>
  <si>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</si>
  <si>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</si>
  <si>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</si>
  <si>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</si>
  <si>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</si>
  <si>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</si>
  <si>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</si>
  <si>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</si>
  <si>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</si>
  <si>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</si>
  <si>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</si>
  <si>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</si>
  <si>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</si>
  <si>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</si>
  <si>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</si>
  <si>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</si>
  <si>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</si>
  <si>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</si>
  <si>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</si>
  <si>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</si>
  <si>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</si>
  <si>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</si>
  <si>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</si>
  <si>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</si>
  <si>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</si>
  <si>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</si>
  <si>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</si>
  <si>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</si>
  <si>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</si>
  <si>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</si>
  <si>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</si>
  <si>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</si>
  <si>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</si>
  <si>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</si>
  <si>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</si>
  <si>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</si>
  <si>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</si>
  <si>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</si>
  <si>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</si>
  <si>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</si>
  <si>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</si>
  <si>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</si>
  <si>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</si>
  <si>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</si>
  <si>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</si>
  <si>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</si>
  <si>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</si>
  <si>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</si>
  <si>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</si>
  <si>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</si>
  <si>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</si>
  <si>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</si>
  <si>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</si>
  <si>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</si>
  <si>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</si>
  <si>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</si>
  <si>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</si>
  <si>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</si>
  <si>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</si>
  <si>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</si>
  <si>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</si>
  <si>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</si>
  <si>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</si>
  <si>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</si>
  <si>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</si>
  <si>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</si>
  <si>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</si>
  <si>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</si>
  <si>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</si>
  <si>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</si>
  <si>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</si>
  <si>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</si>
  <si>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</si>
  <si>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</si>
  <si>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</si>
  <si>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</si>
  <si>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</si>
  <si>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</si>
  <si>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</si>
  <si>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</si>
  <si>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</si>
  <si>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</si>
  <si>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</si>
  <si>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</si>
  <si>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</si>
  <si>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</si>
  <si>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</si>
  <si>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</si>
  <si>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</si>
  <si>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</si>
  <si>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</si>
  <si>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</si>
  <si>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</si>
  <si>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</si>
  <si>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</si>
  <si>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</si>
  <si>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</si>
  <si>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</si>
  <si>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</si>
  <si>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</si>
  <si>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</si>
  <si>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</si>
  <si>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</si>
  <si>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</si>
  <si>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</si>
  <si>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</si>
  <si>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</si>
  <si>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</si>
  <si>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</si>
  <si>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</si>
  <si>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</si>
  <si>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</si>
  <si>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</si>
  <si>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</si>
  <si>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</si>
  <si>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</si>
  <si>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</si>
  <si>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</si>
  <si>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</si>
  <si>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</si>
  <si>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</si>
  <si>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</si>
  <si>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</si>
  <si>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</si>
  <si>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</si>
  <si>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</si>
  <si>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</si>
  <si>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</si>
  <si>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</si>
  <si>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</si>
  <si>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</si>
  <si>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</si>
  <si>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</si>
  <si>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</si>
  <si>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</si>
  <si>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</si>
  <si>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</si>
  <si>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</si>
  <si>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</si>
  <si>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</si>
  <si>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</si>
  <si>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</si>
  <si>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</si>
  <si>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</si>
  <si>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</si>
  <si>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</si>
  <si>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</si>
  <si>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</si>
  <si>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</si>
  <si>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</si>
  <si>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</si>
  <si>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</si>
  <si>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</si>
  <si>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</si>
  <si>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</si>
  <si>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</si>
  <si>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</si>
  <si>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</si>
  <si>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</si>
  <si>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</si>
  <si>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</si>
  <si>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</si>
  <si>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</si>
  <si>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</si>
  <si>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</si>
  <si>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</si>
  <si>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</si>
  <si>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</si>
  <si>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</si>
  <si>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</si>
  <si>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</si>
  <si>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</si>
  <si>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</si>
  <si>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</si>
  <si>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</si>
  <si>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</si>
  <si>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</si>
  <si>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</si>
  <si>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</si>
  <si>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</si>
  <si>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</si>
  <si>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</si>
  <si>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</si>
  <si>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</si>
  <si>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</si>
  <si>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</si>
  <si>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</si>
  <si>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</si>
  <si>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</si>
  <si>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</si>
  <si>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</si>
  <si>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</si>
  <si>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</si>
  <si>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</si>
  <si>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</si>
  <si>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</si>
  <si>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</si>
  <si>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</si>
  <si>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</si>
  <si>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</si>
  <si>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</si>
  <si>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</si>
  <si>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</si>
  <si>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</si>
  <si>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</si>
  <si>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</si>
  <si>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</si>
  <si>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</si>
  <si>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</si>
  <si>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</si>
  <si>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</si>
  <si>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</si>
  <si>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</si>
  <si>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</si>
  <si>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</si>
  <si>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</si>
  <si>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</si>
  <si>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</si>
  <si>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</si>
  <si>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</si>
  <si>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</si>
  <si>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</si>
  <si>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</si>
  <si>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</si>
  <si>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</si>
  <si>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</si>
  <si>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</si>
  <si>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</si>
  <si>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</si>
  <si>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</si>
  <si>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</si>
  <si>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</si>
  <si>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</si>
  <si>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</si>
  <si>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</si>
  <si>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</si>
  <si>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</si>
  <si>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</si>
  <si>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</si>
  <si>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</si>
  <si>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</si>
  <si>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</si>
  <si>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</si>
  <si>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</si>
  <si>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</si>
  <si>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</si>
  <si>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</si>
  <si>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</si>
  <si>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</si>
  <si>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</si>
  <si>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</si>
  <si>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</si>
  <si>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</si>
  <si>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</si>
  <si>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</si>
  <si>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</si>
  <si>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</si>
  <si>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</si>
  <si>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</si>
  <si>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</si>
  <si>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</si>
  <si>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</si>
  <si>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</si>
  <si>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</si>
  <si>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</si>
  <si>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</si>
  <si>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</si>
  <si>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</si>
  <si>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</si>
  <si>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</si>
  <si>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</si>
  <si>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</si>
  <si>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</si>
  <si>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</si>
  <si>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</si>
  <si>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</si>
  <si>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</si>
  <si>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</si>
  <si>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</si>
  <si>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</si>
  <si>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</si>
  <si>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</si>
  <si>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</si>
  <si>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</si>
  <si>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</si>
  <si>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</si>
  <si>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</si>
  <si>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</si>
  <si>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</si>
  <si>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</si>
  <si>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</si>
  <si>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</si>
  <si>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</si>
  <si>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</si>
  <si>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</si>
  <si>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</si>
  <si>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</si>
  <si>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</si>
  <si>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</si>
  <si>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</si>
  <si>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</si>
  <si>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</si>
  <si>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</si>
  <si>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</si>
  <si>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</si>
  <si>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</si>
  <si>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</si>
  <si>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</si>
  <si>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</si>
  <si>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</si>
  <si>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</si>
  <si>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</si>
  <si>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</si>
  <si>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</si>
  <si>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</si>
  <si>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</si>
  <si>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</si>
  <si>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</si>
  <si>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</si>
  <si>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</si>
  <si>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</si>
  <si>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</si>
  <si>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</si>
  <si>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</si>
  <si>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</si>
  <si>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</si>
  <si>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</si>
  <si>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</si>
  <si>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</si>
  <si>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</si>
  <si>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</si>
  <si>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</si>
  <si>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</si>
  <si>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</si>
  <si>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</si>
  <si>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</si>
  <si>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</si>
  <si>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</si>
  <si>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</si>
  <si>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</si>
  <si>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</si>
  <si>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</si>
  <si>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</si>
  <si>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</si>
  <si>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</si>
  <si>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</si>
  <si>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</si>
  <si>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</si>
  <si>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</si>
  <si>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</si>
  <si>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</si>
  <si>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</si>
  <si>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</si>
  <si>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</si>
  <si>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</si>
  <si>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</si>
  <si>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</si>
  <si>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</si>
  <si>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</si>
  <si>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</si>
  <si>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</si>
  <si>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</si>
  <si>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</si>
  <si>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</si>
  <si>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</si>
  <si>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</si>
  <si>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</si>
  <si>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</si>
  <si>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</si>
  <si>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</si>
  <si>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</si>
  <si>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</si>
  <si>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</si>
  <si>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</si>
  <si>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</si>
  <si>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</si>
  <si>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</si>
  <si>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</si>
  <si>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</si>
  <si>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</si>
  <si>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</si>
  <si>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</si>
  <si>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</si>
  <si>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</si>
  <si>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</si>
  <si>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</si>
  <si>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</si>
  <si>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</si>
  <si>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</si>
  <si>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</si>
  <si>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</si>
  <si>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</si>
  <si>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</si>
  <si>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</si>
  <si>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</si>
  <si>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</si>
  <si>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</si>
  <si>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</si>
  <si>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</si>
  <si>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</si>
  <si>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</si>
  <si>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</si>
  <si>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</si>
  <si>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</si>
  <si>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</si>
  <si>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</si>
  <si>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</si>
  <si>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</si>
  <si>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</si>
  <si>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</si>
  <si>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</si>
  <si>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</si>
  <si>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</si>
  <si>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</si>
  <si>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</si>
  <si>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</si>
  <si>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</si>
  <si>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</si>
  <si>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</si>
  <si>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</si>
  <si>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</si>
  <si>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</si>
  <si>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</si>
  <si>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</si>
  <si>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</si>
  <si>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</si>
  <si>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</si>
  <si>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</si>
  <si>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</si>
  <si>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</si>
  <si>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</si>
  <si>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</si>
  <si>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</si>
  <si>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</si>
  <si>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</si>
  <si>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</si>
  <si>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</si>
  <si>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</si>
  <si>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</si>
  <si>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</si>
  <si>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</si>
  <si>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</si>
  <si>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</si>
  <si>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</si>
  <si>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</si>
  <si>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</si>
  <si>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</si>
  <si>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</si>
  <si>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</si>
  <si>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</si>
  <si>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</si>
  <si>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</si>
  <si>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</si>
  <si>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</si>
  <si>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</si>
  <si>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</si>
  <si>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</si>
  <si>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</si>
  <si>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</si>
  <si>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</si>
  <si>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</si>
  <si>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</si>
  <si>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</si>
  <si>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</si>
  <si>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</si>
  <si>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</si>
  <si>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</si>
  <si>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</si>
  <si>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</si>
  <si>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</si>
  <si>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</si>
  <si>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</si>
  <si>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</si>
  <si>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</si>
  <si>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</si>
  <si>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</si>
  <si>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</si>
  <si>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</si>
  <si>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</si>
  <si>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</si>
  <si>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</si>
  <si>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</si>
  <si>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</si>
  <si>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</si>
  <si>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</si>
  <si>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</si>
  <si>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</si>
  <si>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</si>
  <si>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</si>
  <si>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</si>
  <si>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</si>
  <si>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</si>
  <si>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</si>
  <si>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</si>
  <si>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</si>
  <si>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</si>
  <si>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</si>
  <si>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</si>
  <si>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</si>
  <si>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</si>
  <si>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</si>
  <si>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</si>
  <si>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</si>
  <si>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</si>
  <si>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</si>
  <si>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</si>
  <si>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</si>
  <si>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</si>
  <si>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</si>
  <si>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</si>
  <si>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</si>
  <si>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</si>
  <si>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</si>
  <si>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</si>
  <si>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</si>
  <si>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</si>
  <si>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</si>
  <si>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</si>
  <si>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</si>
  <si>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</si>
  <si>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</si>
  <si>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</si>
  <si>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</si>
  <si>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</si>
  <si>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</si>
  <si>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</si>
  <si>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</si>
  <si>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</si>
  <si>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</si>
  <si>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</si>
  <si>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</si>
  <si>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</si>
  <si>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</si>
  <si>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</si>
  <si>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</si>
  <si>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</si>
  <si>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</si>
  <si>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</si>
  <si>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</si>
  <si>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</si>
  <si>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</si>
  <si>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</si>
  <si>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</si>
  <si>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</si>
  <si>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</si>
  <si>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</si>
  <si>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</si>
  <si>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</si>
  <si>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</si>
  <si>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</si>
  <si>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</si>
  <si>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</si>
  <si>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</si>
  <si>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</si>
  <si>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</si>
  <si>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</si>
  <si>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</si>
  <si>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</si>
  <si>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</si>
  <si>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</si>
  <si>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</si>
  <si>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</si>
  <si>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</si>
  <si>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</si>
  <si>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</si>
  <si>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</si>
  <si>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</si>
  <si>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</si>
  <si>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</si>
  <si>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</si>
  <si>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</si>
  <si>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</si>
  <si>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</si>
  <si>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</si>
  <si>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</si>
  <si>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</si>
  <si>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</si>
  <si>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</si>
  <si>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</si>
  <si>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</si>
  <si>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</si>
  <si>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</si>
  <si>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</si>
  <si>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</si>
  <si>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</si>
  <si>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</si>
  <si>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</si>
  <si>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</si>
  <si>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</si>
  <si>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</si>
  <si>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</si>
  <si>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</si>
  <si>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</si>
  <si>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</si>
  <si>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</si>
  <si>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</si>
  <si>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</si>
  <si>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</si>
  <si>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</si>
  <si>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</si>
  <si>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</si>
  <si>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</si>
  <si>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</si>
  <si>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</si>
  <si>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</si>
  <si>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</si>
  <si>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</si>
  <si>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</si>
  <si>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</si>
  <si>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</si>
  <si>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</si>
  <si>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</si>
  <si>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</si>
  <si>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</si>
  <si>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</si>
  <si>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</si>
  <si>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</si>
  <si>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</si>
  <si>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</si>
  <si>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</si>
  <si>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</si>
  <si>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</si>
  <si>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</si>
  <si>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</si>
  <si>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</si>
  <si>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</si>
  <si>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</si>
  <si>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</si>
  <si>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</si>
  <si>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</si>
  <si>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</si>
  <si>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</si>
  <si>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</si>
  <si>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</si>
  <si>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</si>
  <si>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</si>
  <si>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</si>
  <si>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</si>
  <si>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</si>
  <si>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</si>
  <si>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</si>
  <si>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</si>
  <si>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</si>
  <si>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</si>
  <si>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</si>
  <si>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</si>
  <si>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</si>
  <si>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</si>
  <si>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</si>
  <si>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</si>
  <si>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</si>
  <si>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</si>
  <si>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</si>
  <si>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</si>
  <si>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</si>
  <si>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</si>
  <si>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</si>
  <si>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</si>
  <si>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</si>
  <si>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</si>
  <si>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</si>
  <si>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</si>
  <si>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</si>
  <si>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</si>
  <si>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</si>
  <si>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</si>
  <si>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</si>
  <si>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</si>
  <si>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</si>
  <si>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</si>
  <si>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</si>
  <si>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</si>
  <si>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</si>
  <si>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</si>
  <si>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</si>
  <si>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</si>
  <si>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</si>
  <si>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</si>
  <si>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</si>
  <si>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</si>
  <si>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</si>
  <si>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</si>
  <si>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</si>
  <si>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</si>
  <si>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</si>
  <si>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</si>
  <si>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</si>
  <si>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</si>
  <si>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</si>
  <si>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</si>
  <si>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</si>
  <si>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</si>
  <si>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</si>
  <si>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</si>
  <si>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</si>
  <si>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</si>
  <si>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</si>
  <si>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</si>
  <si>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</si>
  <si>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</si>
  <si>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</si>
  <si>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</si>
  <si>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</si>
  <si>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</si>
  <si>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</si>
  <si>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</si>
  <si>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</si>
  <si>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</si>
  <si>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</si>
  <si>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</si>
  <si>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</si>
  <si>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</si>
  <si>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</si>
  <si>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</si>
  <si>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</si>
  <si>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</si>
  <si>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</si>
  <si>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</si>
  <si>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</si>
  <si>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</si>
  <si>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</si>
  <si>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</si>
  <si>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</si>
  <si>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</si>
  <si>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</si>
  <si>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</si>
  <si>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</si>
  <si>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</si>
  <si>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</si>
  <si>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</si>
  <si>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</si>
  <si>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</si>
  <si>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</si>
  <si>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</si>
  <si>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</si>
  <si>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</si>
  <si>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</si>
  <si>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</si>
  <si>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</si>
  <si>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</si>
  <si>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</si>
  <si>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</si>
  <si>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</si>
  <si>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</si>
  <si>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</si>
  <si>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</si>
  <si>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</si>
  <si>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</si>
  <si>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</si>
  <si>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</si>
  <si>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</si>
  <si>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</si>
  <si>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</si>
  <si>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</si>
  <si>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</si>
  <si>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</si>
  <si>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</si>
  <si>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</si>
  <si>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</si>
  <si>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</si>
  <si>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</si>
  <si>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</si>
  <si>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</si>
  <si>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</si>
  <si>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</si>
  <si>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</si>
  <si>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</si>
  <si>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</si>
  <si>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</si>
  <si>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</si>
  <si>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</si>
  <si>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</si>
  <si>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</si>
  <si>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</si>
  <si>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</si>
  <si>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</si>
  <si>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</si>
  <si>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</si>
  <si>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</si>
  <si>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</si>
  <si>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</si>
  <si>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</si>
  <si>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</si>
  <si>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</si>
  <si>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</si>
  <si>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</si>
  <si>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</si>
  <si>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</si>
  <si>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</si>
  <si>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</si>
  <si>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</si>
  <si>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</si>
  <si>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</si>
  <si>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</si>
  <si>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</si>
  <si>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</si>
  <si>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</si>
  <si>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</si>
  <si>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</si>
  <si>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</si>
  <si>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</si>
  <si>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</si>
  <si>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</si>
  <si>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</si>
  <si>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</si>
  <si>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</si>
  <si>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</si>
  <si>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</si>
  <si>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</si>
  <si>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</si>
  <si>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</si>
  <si>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</si>
  <si>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</si>
  <si>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</si>
  <si>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</si>
  <si>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</si>
  <si>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</si>
  <si>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</si>
  <si>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</si>
  <si>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</si>
  <si>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</si>
  <si>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</si>
  <si>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</si>
  <si>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</si>
  <si>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</si>
  <si>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</si>
  <si>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</si>
  <si>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</si>
  <si>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</si>
  <si>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</si>
  <si>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</si>
  <si>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</si>
  <si>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</si>
  <si>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</si>
  <si>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</si>
  <si>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</si>
  <si>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</si>
  <si>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</si>
  <si>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</si>
  <si>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</si>
  <si>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</si>
  <si>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</si>
  <si>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</si>
  <si>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</si>
  <si>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</si>
  <si>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</si>
  <si>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</si>
  <si>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</si>
  <si>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</si>
  <si>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</si>
  <si>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</si>
  <si>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</si>
  <si>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</si>
  <si>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</si>
  <si>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</si>
  <si>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</si>
  <si>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</si>
  <si>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</si>
  <si>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</si>
  <si>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</si>
  <si>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</si>
  <si>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</si>
  <si>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</si>
  <si>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</si>
  <si>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</si>
  <si>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</si>
  <si>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</si>
  <si>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</si>
  <si>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</si>
  <si>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</si>
  <si>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</si>
  <si>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</si>
  <si>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</si>
  <si>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</si>
  <si>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</si>
  <si>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</si>
  <si>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</si>
  <si>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</si>
  <si>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</si>
  <si>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</si>
  <si>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</si>
  <si>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</si>
  <si>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</si>
  <si>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</si>
  <si>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</si>
  <si>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</si>
  <si>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</si>
  <si>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</si>
  <si>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</si>
  <si>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</si>
  <si>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</si>
  <si>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</si>
  <si>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</si>
  <si>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</si>
  <si>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</si>
  <si>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</si>
  <si>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</si>
  <si>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</si>
  <si>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</si>
  <si>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</si>
  <si>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</si>
  <si>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</si>
  <si>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</si>
  <si>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</si>
  <si>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</si>
  <si>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</si>
  <si>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</si>
  <si>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</si>
  <si>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</si>
  <si>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</si>
  <si>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</si>
  <si>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</si>
  <si>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</si>
  <si>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</si>
  <si>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</si>
  <si>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</si>
  <si>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</si>
  <si>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</si>
  <si>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</si>
  <si>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</si>
  <si>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</si>
  <si>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</si>
  <si>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</si>
  <si>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</si>
  <si>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</si>
  <si>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</si>
  <si>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</si>
  <si>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</si>
  <si>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</si>
  <si>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</si>
  <si>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</si>
  <si>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</si>
  <si>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</si>
  <si>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</si>
  <si>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</si>
  <si>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</si>
  <si>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</si>
  <si>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</si>
  <si>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</si>
  <si>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</si>
  <si>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</si>
  <si>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</si>
  <si>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</si>
  <si>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</si>
  <si>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</si>
  <si>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</si>
  <si>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</si>
  <si>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</si>
  <si>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</si>
  <si>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</si>
  <si>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</si>
  <si>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</si>
  <si>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</si>
  <si>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</si>
  <si>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</si>
  <si>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</si>
  <si>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</si>
  <si>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</si>
  <si>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</si>
  <si>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</si>
  <si>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</si>
  <si>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</si>
  <si>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</si>
  <si>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</si>
  <si>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</si>
  <si>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</si>
  <si>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</si>
  <si>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</si>
  <si>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</si>
  <si>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</si>
  <si>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</si>
  <si>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</si>
  <si>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</si>
  <si>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</si>
  <si>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</si>
  <si>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</si>
  <si>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</si>
  <si>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</si>
  <si>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</si>
  <si>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</si>
  <si>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</si>
  <si>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</si>
  <si>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</si>
  <si>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</si>
  <si>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</si>
  <si>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</si>
  <si>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</si>
  <si>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</si>
  <si>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</si>
  <si>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</si>
  <si>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</si>
  <si>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</si>
  <si>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</si>
  <si>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</si>
  <si>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</si>
  <si>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</si>
  <si>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</si>
  <si>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</si>
  <si>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</si>
  <si>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</si>
  <si>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</si>
  <si>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</si>
  <si>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</si>
  <si>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</si>
  <si>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</si>
  <si>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</si>
  <si>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</si>
  <si>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</si>
  <si>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</si>
  <si>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</si>
  <si>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</si>
  <si>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</si>
  <si>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</si>
  <si>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</si>
  <si>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</si>
  <si>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</si>
  <si>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</si>
  <si>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</si>
  <si>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</si>
  <si>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</si>
  <si>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</si>
  <si>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</si>
  <si>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</si>
  <si>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</si>
  <si>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</si>
  <si>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</si>
  <si>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</si>
  <si>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</si>
  <si>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</si>
  <si>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</si>
  <si>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</si>
  <si>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</si>
  <si>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</si>
  <si>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</si>
  <si>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</si>
  <si>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</si>
  <si>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</si>
  <si>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</si>
  <si>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</si>
  <si>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</si>
  <si>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</si>
  <si>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</si>
  <si>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</si>
  <si>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</si>
  <si>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</si>
  <si>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</si>
  <si>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</si>
  <si>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</si>
  <si>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</si>
  <si>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</si>
  <si>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</si>
  <si>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</si>
  <si>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</si>
  <si>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</si>
  <si>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</si>
  <si>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</si>
  <si>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</si>
  <si>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</si>
  <si>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</si>
  <si>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</si>
  <si>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</si>
  <si>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</si>
  <si>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</si>
  <si>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</si>
  <si>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</si>
  <si>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</si>
  <si>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</si>
  <si>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</si>
  <si>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</si>
  <si>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</si>
  <si>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</si>
  <si>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</si>
  <si>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</si>
  <si>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</si>
  <si>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</si>
  <si>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</si>
  <si>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</si>
  <si>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</si>
  <si>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</si>
  <si>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</si>
  <si>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</si>
  <si>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</si>
  <si>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</si>
  <si>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</si>
  <si>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</si>
  <si>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</si>
  <si>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</si>
  <si>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</si>
  <si>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</si>
  <si>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</si>
  <si>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</si>
  <si>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</si>
  <si>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</si>
  <si>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</si>
  <si>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</si>
  <si>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</si>
  <si>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</si>
  <si>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</si>
  <si>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</si>
  <si>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</si>
  <si>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</si>
  <si>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</si>
  <si>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</si>
  <si>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</si>
  <si>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</si>
  <si>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</si>
  <si>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</si>
  <si>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</si>
  <si>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</si>
  <si>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</si>
  <si>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</si>
  <si>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</si>
  <si>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</si>
  <si>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</si>
  <si>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</si>
  <si>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</si>
  <si>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</si>
  <si>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</si>
  <si>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</si>
  <si>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</si>
  <si>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</si>
  <si>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</si>
  <si>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</si>
  <si>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</si>
  <si>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</si>
  <si>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</si>
  <si>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</si>
  <si>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</si>
  <si>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</si>
  <si>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</si>
  <si>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</si>
  <si>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</si>
  <si>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</si>
  <si>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</si>
  <si>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</si>
  <si>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</si>
  <si>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</si>
  <si>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</si>
  <si>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</si>
  <si>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</si>
  <si>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</si>
  <si>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</si>
  <si>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</si>
  <si>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</si>
  <si>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</si>
  <si>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</si>
  <si>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</si>
  <si>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</si>
  <si>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</si>
  <si>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</si>
  <si>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</si>
  <si>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</si>
  <si>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</si>
  <si>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</si>
  <si>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</si>
  <si>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</si>
  <si>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</si>
  <si>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</si>
  <si>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</si>
  <si>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</si>
  <si>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</si>
  <si>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</si>
  <si>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</si>
  <si>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</si>
  <si>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</si>
  <si>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</si>
  <si>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</si>
  <si>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</si>
  <si>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</si>
  <si>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</si>
  <si>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</si>
  <si>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</si>
  <si>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</si>
  <si>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</si>
  <si>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</si>
  <si>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</si>
  <si>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</si>
  <si>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</si>
  <si>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</si>
  <si>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</si>
  <si>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</si>
  <si>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</si>
  <si>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</si>
  <si>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</si>
  <si>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</si>
  <si>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</si>
  <si>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</si>
  <si>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</si>
  <si>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</si>
  <si>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</si>
  <si>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</si>
  <si>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</si>
  <si>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</si>
  <si>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</si>
  <si>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</si>
  <si>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</si>
  <si>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</si>
  <si>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</si>
  <si>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</si>
  <si>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</si>
  <si>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</si>
  <si>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</si>
  <si>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</si>
  <si>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</si>
  <si>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</si>
  <si>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</si>
  <si>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</si>
  <si>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</si>
  <si>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</si>
  <si>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</si>
  <si>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</si>
  <si>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</si>
  <si>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</si>
  <si>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</si>
  <si>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</si>
  <si>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</si>
  <si>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</si>
  <si>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</si>
  <si>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</si>
  <si>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</si>
  <si>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</si>
  <si>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</si>
  <si>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</si>
  <si>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</si>
  <si>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</si>
  <si>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</si>
  <si>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</si>
  <si>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</si>
  <si>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</si>
  <si>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</si>
  <si>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</si>
  <si>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</si>
  <si>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</si>
  <si>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</si>
  <si>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</si>
  <si>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</si>
  <si>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</si>
  <si>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</si>
  <si>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</si>
  <si>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</si>
  <si>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</si>
  <si>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</si>
  <si>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</si>
  <si>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</si>
  <si>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</si>
  <si>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</si>
  <si>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</si>
  <si>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</si>
  <si>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</si>
  <si>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</si>
  <si>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</si>
  <si>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</si>
  <si>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</si>
  <si>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</si>
  <si>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</si>
  <si>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</si>
  <si>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</si>
  <si>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</si>
  <si>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</si>
  <si>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</si>
  <si>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</si>
  <si>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</si>
  <si>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</si>
  <si>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</si>
  <si>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</si>
  <si>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</si>
  <si>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</si>
  <si>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</si>
  <si>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</si>
  <si>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</si>
  <si>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</si>
  <si>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</si>
  <si>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</si>
  <si>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</si>
  <si>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</si>
  <si>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</si>
  <si>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</si>
  <si>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</si>
  <si>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</si>
  <si>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</si>
  <si>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</si>
  <si>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</si>
  <si>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</si>
  <si>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</si>
  <si>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</si>
  <si>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</si>
  <si>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</si>
  <si>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</si>
  <si>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</si>
  <si>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</si>
  <si>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</si>
  <si>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</si>
  <si>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</si>
  <si>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</si>
  <si>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</si>
  <si>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</si>
  <si>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</si>
  <si>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</si>
  <si>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</si>
  <si>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</si>
  <si>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</si>
  <si>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</si>
  <si>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</si>
  <si>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</si>
  <si>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</si>
  <si>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</si>
  <si>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</si>
  <si>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</si>
  <si>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</si>
  <si>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</si>
  <si>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</si>
  <si>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</si>
  <si>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</si>
  <si>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</si>
  <si>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</si>
  <si>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</si>
  <si>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</si>
  <si>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</si>
  <si>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</si>
  <si>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</si>
  <si>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</si>
  <si>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</si>
  <si>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</si>
  <si>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</si>
  <si>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</si>
  <si>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</si>
  <si>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</si>
  <si>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</si>
  <si>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</si>
  <si>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</si>
  <si>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</si>
  <si>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</si>
  <si>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</si>
  <si>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</si>
  <si>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</si>
  <si>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</si>
  <si>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</si>
  <si>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</si>
  <si>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</si>
  <si>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</si>
  <si>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</si>
  <si>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</si>
  <si>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</si>
  <si>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</si>
  <si>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</si>
  <si>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</si>
  <si>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</si>
  <si>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</si>
  <si>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</si>
  <si>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</si>
  <si>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</si>
  <si>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</si>
  <si>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</si>
  <si>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</si>
  <si>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</si>
  <si>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</si>
  <si>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</si>
  <si>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</si>
  <si>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</si>
  <si>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</si>
  <si>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</si>
  <si>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</si>
  <si>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</si>
  <si>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</si>
  <si>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</si>
  <si>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</si>
  <si>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</si>
  <si>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</si>
  <si>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</si>
  <si>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</si>
  <si>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</si>
  <si>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</si>
  <si>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</si>
  <si>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</si>
  <si>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</si>
  <si>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</si>
  <si>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</si>
  <si>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</si>
  <si>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</si>
  <si>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</si>
  <si>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</si>
  <si>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</si>
  <si>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</si>
  <si>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</si>
  <si>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</si>
  <si>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</si>
  <si>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</si>
  <si>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</si>
  <si>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</si>
  <si>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</si>
  <si>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</si>
  <si>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</si>
  <si>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</si>
  <si>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</si>
  <si>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</si>
  <si>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</si>
  <si>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</si>
  <si>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</si>
  <si>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</si>
  <si>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</si>
  <si>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</si>
  <si>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</si>
  <si>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</si>
  <si>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</si>
  <si>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</si>
  <si>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</si>
  <si>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</si>
  <si>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</si>
  <si>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</si>
  <si>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</si>
  <si>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</si>
  <si>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</si>
  <si>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</si>
  <si>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</si>
  <si>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</si>
  <si>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</si>
  <si>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</si>
  <si>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</si>
  <si>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</si>
  <si>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</si>
  <si>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</si>
  <si>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</si>
  <si>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</si>
  <si>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</si>
  <si>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</si>
  <si>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</si>
  <si>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</si>
  <si>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</si>
  <si>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</si>
  <si>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</si>
  <si>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</si>
  <si>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</si>
  <si>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</si>
  <si>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</si>
  <si>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</si>
  <si>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</si>
  <si>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</si>
  <si>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</si>
  <si>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</si>
  <si>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</si>
  <si>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</si>
  <si>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</si>
  <si>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</si>
  <si>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</si>
  <si>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</si>
  <si>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</si>
  <si>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</si>
  <si>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</si>
  <si>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</si>
  <si>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</si>
  <si>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</si>
  <si>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</si>
  <si>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</si>
  <si>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</si>
  <si>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</si>
  <si>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</si>
  <si>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</si>
  <si>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</si>
  <si>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</si>
  <si>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</si>
  <si>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</si>
  <si>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</si>
  <si>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</si>
  <si>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</si>
  <si>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</si>
  <si>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</si>
  <si>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</si>
  <si>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</si>
  <si>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</si>
  <si>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</si>
  <si>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</si>
  <si>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</si>
  <si>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</si>
  <si>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</si>
  <si>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</si>
  <si>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</si>
  <si>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</si>
  <si>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</si>
  <si>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</si>
  <si>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</si>
  <si>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</si>
  <si>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</si>
  <si>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</si>
  <si>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</si>
  <si>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</si>
  <si>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</si>
  <si>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</si>
  <si>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</si>
  <si>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</si>
  <si>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</si>
  <si>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</si>
  <si>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</si>
  <si>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</si>
  <si>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</si>
  <si>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</si>
  <si>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</si>
  <si>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</si>
  <si>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</si>
  <si>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</si>
  <si>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</si>
  <si>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</si>
  <si>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</si>
  <si>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</si>
  <si>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</si>
  <si>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</si>
  <si>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</si>
  <si>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</si>
  <si>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</si>
  <si>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</si>
  <si>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</si>
  <si>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</si>
  <si>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</si>
  <si>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</si>
  <si>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</si>
  <si>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</si>
  <si>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</si>
  <si>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</si>
  <si>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</si>
  <si>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</si>
  <si>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</si>
  <si>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</si>
  <si>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</si>
  <si>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</si>
  <si>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</si>
  <si>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</si>
  <si>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</si>
  <si>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</si>
  <si>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</si>
  <si>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</si>
  <si>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</si>
  <si>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</si>
  <si>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</si>
  <si>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</si>
  <si>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</si>
  <si>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</si>
  <si>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</si>
  <si>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</si>
  <si>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</si>
  <si>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</si>
  <si>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</si>
  <si>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</si>
  <si>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</si>
  <si>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</si>
  <si>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</si>
  <si>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</si>
  <si>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</si>
  <si>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</si>
  <si>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</si>
  <si>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</si>
  <si>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</si>
  <si>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</si>
  <si>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</si>
  <si>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</si>
  <si>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</si>
  <si>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</si>
  <si>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</si>
  <si>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</si>
  <si>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</si>
  <si>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</si>
  <si>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</si>
  <si>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</si>
  <si>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</si>
  <si>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</si>
  <si>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</si>
  <si>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</si>
  <si>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</si>
  <si>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</si>
  <si>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</si>
  <si>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</si>
  <si>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</si>
  <si>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</si>
  <si>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</si>
  <si>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</si>
  <si>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</si>
  <si>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</si>
  <si>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</si>
  <si>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</si>
  <si>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</si>
  <si>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</si>
  <si>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</si>
  <si>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</si>
  <si>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</si>
  <si>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</si>
  <si>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</si>
  <si>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</si>
  <si>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</si>
  <si>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</si>
  <si>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</si>
  <si>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</si>
  <si>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</si>
  <si>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</si>
  <si>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</si>
  <si>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</si>
  <si>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</si>
  <si>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</si>
  <si>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</si>
  <si>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</si>
  <si>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</si>
  <si>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</si>
  <si>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</si>
  <si>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</si>
  <si>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</si>
  <si>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</si>
  <si>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</si>
  <si>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</si>
  <si>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</si>
  <si>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</si>
  <si>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</si>
  <si>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</si>
  <si>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</si>
  <si>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</si>
  <si>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</si>
  <si>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</si>
  <si>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</si>
  <si>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</si>
  <si>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</si>
  <si>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</si>
  <si>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</si>
  <si>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</si>
  <si>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</si>
  <si>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</si>
  <si>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</si>
  <si>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</si>
  <si>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</si>
  <si>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</si>
  <si>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</si>
  <si>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</si>
  <si>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</si>
  <si>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</si>
  <si>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</si>
  <si>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</si>
  <si>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</si>
  <si>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</si>
  <si>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</si>
  <si>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</si>
  <si>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</si>
  <si>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</si>
  <si>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</si>
  <si>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</si>
  <si>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</si>
  <si>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</si>
  <si>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</si>
  <si>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</si>
  <si>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</si>
  <si>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</si>
  <si>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</si>
  <si>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</si>
  <si>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</si>
  <si>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</si>
  <si>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</si>
  <si>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</si>
  <si>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</si>
  <si>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</si>
  <si>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</si>
  <si>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</si>
  <si>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</si>
  <si>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</si>
  <si>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</si>
  <si>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</si>
  <si>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</si>
  <si>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</si>
  <si>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</si>
  <si>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</si>
  <si>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</si>
  <si>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</si>
  <si>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</si>
  <si>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</si>
  <si>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</si>
  <si>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</si>
  <si>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</si>
  <si>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</si>
  <si>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</si>
  <si>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</si>
  <si>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</si>
  <si>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</si>
  <si>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</si>
  <si>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</si>
  <si>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</si>
  <si>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</si>
  <si>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</si>
  <si>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</si>
  <si>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</si>
  <si>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</si>
  <si>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</si>
  <si>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</si>
  <si>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</si>
  <si>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</si>
  <si>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</si>
  <si>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</si>
  <si>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</si>
  <si>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</si>
  <si>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</si>
  <si>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</si>
  <si>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</si>
  <si>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</si>
  <si>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</si>
  <si>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</si>
  <si>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</si>
  <si>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</si>
  <si>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</si>
  <si>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</si>
  <si>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</si>
  <si>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</si>
  <si>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</si>
  <si>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</si>
  <si>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</si>
  <si>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</si>
  <si>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</si>
  <si>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</si>
  <si>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</si>
  <si>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</si>
  <si>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</si>
  <si>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</si>
  <si>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</si>
  <si>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</si>
  <si>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</si>
  <si>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</si>
  <si>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</si>
  <si>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</si>
  <si>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</si>
  <si>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</si>
  <si>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</si>
  <si>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</si>
  <si>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</si>
  <si>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</si>
  <si>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</si>
  <si>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</si>
  <si>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</si>
  <si>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</si>
  <si>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</si>
  <si>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</si>
  <si>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</si>
  <si>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</si>
  <si>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</si>
  <si>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</si>
  <si>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</si>
  <si>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</si>
  <si>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</si>
  <si>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</si>
  <si>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</si>
  <si>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</si>
  <si>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</si>
  <si>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</si>
  <si>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</si>
  <si>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</si>
  <si>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</si>
  <si>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</si>
  <si>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</si>
  <si>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</si>
  <si>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</si>
  <si>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</si>
  <si>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</si>
  <si>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</si>
  <si>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</si>
  <si>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</si>
  <si>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</si>
  <si>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</si>
  <si>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</si>
  <si>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</si>
  <si>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</si>
  <si>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</si>
  <si>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</si>
  <si>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</si>
  <si>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</si>
  <si>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</si>
  <si>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</si>
  <si>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</si>
  <si>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</si>
  <si>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</si>
  <si>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</si>
  <si>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</si>
  <si>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</si>
  <si>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</si>
  <si>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</si>
  <si>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</si>
  <si>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</si>
  <si>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</si>
  <si>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</si>
  <si>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</si>
  <si>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</si>
  <si>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</si>
  <si>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</si>
  <si>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</si>
  <si>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</si>
  <si>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</si>
  <si>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</si>
  <si>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</si>
  <si>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</si>
  <si>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</si>
  <si>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</si>
  <si>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</si>
  <si>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</si>
  <si>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</si>
  <si>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</si>
  <si>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</si>
  <si>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</si>
  <si>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</si>
  <si>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</si>
  <si>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</si>
  <si>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</si>
  <si>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</si>
  <si>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</si>
  <si>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</si>
  <si>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</si>
  <si>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</si>
  <si>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</si>
  <si>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</si>
  <si>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</si>
  <si>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</si>
  <si>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</si>
  <si>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</si>
  <si>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</si>
  <si>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</si>
  <si>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</si>
  <si>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</si>
  <si>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</si>
  <si>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</si>
  <si>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</si>
  <si>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</si>
  <si>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</si>
  <si>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</si>
  <si>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</si>
  <si>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</si>
  <si>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</si>
  <si>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</si>
  <si>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</si>
  <si>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</si>
  <si>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</si>
  <si>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</si>
  <si>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</si>
  <si>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</si>
  <si>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</si>
  <si>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</si>
  <si>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</si>
  <si>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</si>
  <si>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</si>
  <si>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</si>
  <si>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</si>
  <si>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</si>
  <si>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</si>
  <si>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</si>
  <si>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</si>
  <si>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</si>
  <si>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</si>
  <si>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</si>
  <si>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</si>
  <si>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</si>
  <si>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</si>
  <si>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</si>
  <si>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</si>
  <si>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</si>
  <si>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</si>
  <si>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</si>
  <si>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</si>
  <si>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</si>
  <si>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</si>
  <si>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</si>
  <si>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</si>
  <si>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</si>
  <si>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</si>
  <si>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</si>
  <si>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</si>
  <si>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</si>
  <si>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</si>
  <si>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</si>
  <si>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</si>
  <si>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</si>
  <si>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</si>
  <si>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</si>
  <si>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</si>
  <si>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</si>
  <si>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</si>
  <si>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</si>
  <si>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</si>
  <si>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</si>
  <si>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</si>
  <si>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</si>
  <si>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</si>
  <si>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</si>
  <si>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</si>
  <si>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</si>
  <si>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</si>
  <si>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</si>
  <si>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</si>
  <si>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</si>
  <si>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</si>
  <si>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</si>
  <si>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</si>
  <si>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</si>
  <si>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</si>
  <si>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</si>
  <si>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</si>
  <si>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</si>
  <si>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</si>
  <si>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</si>
  <si>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</si>
  <si>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</si>
  <si>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</si>
  <si>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</si>
  <si>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</si>
  <si>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</si>
  <si>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</si>
  <si>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</si>
  <si>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</si>
  <si>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</si>
  <si>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</si>
  <si>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</si>
  <si>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</si>
  <si>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</si>
  <si>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</si>
  <si>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</si>
  <si>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</si>
  <si>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</si>
  <si>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</si>
  <si>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</si>
  <si>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</si>
  <si>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</si>
  <si>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</si>
  <si>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</si>
  <si>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</si>
  <si>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</si>
  <si>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</si>
  <si>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</si>
  <si>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</si>
  <si>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</si>
  <si>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</si>
  <si>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</si>
  <si>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</si>
  <si>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</si>
  <si>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</si>
  <si>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</si>
  <si>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</si>
  <si>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</si>
  <si>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</si>
  <si>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</si>
  <si>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</si>
  <si>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</si>
  <si>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</si>
  <si>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</si>
  <si>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</si>
  <si>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</si>
  <si>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</si>
  <si>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</si>
  <si>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</si>
  <si>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</si>
  <si>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</si>
  <si>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</si>
  <si>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</si>
  <si>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</si>
  <si>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</si>
  <si>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</si>
  <si>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</si>
  <si>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</si>
  <si>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</si>
  <si>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</si>
  <si>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</si>
  <si>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</si>
  <si>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</si>
  <si>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</si>
  <si>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</si>
  <si>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</si>
  <si>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</si>
  <si>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</si>
  <si>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</si>
  <si>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</si>
  <si>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</si>
  <si>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</si>
  <si>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</si>
  <si>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</si>
  <si>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</si>
  <si>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</si>
  <si>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</si>
  <si>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</si>
  <si>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</si>
  <si>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</si>
  <si>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</si>
  <si>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</si>
  <si>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</si>
  <si>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</si>
  <si>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</si>
  <si>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</si>
  <si>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</si>
  <si>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</si>
  <si>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</si>
  <si>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</si>
  <si>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</si>
  <si>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</si>
  <si>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</si>
  <si>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</si>
  <si>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</si>
  <si>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</si>
  <si>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</si>
  <si>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</si>
  <si>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</si>
  <si>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</si>
  <si>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</si>
  <si>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</si>
  <si>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</si>
  <si>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</si>
  <si>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</si>
  <si>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</si>
  <si>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</si>
  <si>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</si>
  <si>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</si>
  <si>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</si>
  <si>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</si>
  <si>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</si>
  <si>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</si>
  <si>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</si>
  <si>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</si>
  <si>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</si>
  <si>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</si>
  <si>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</si>
  <si>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</si>
  <si>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</si>
  <si>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</si>
  <si>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</si>
  <si>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</si>
  <si>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</si>
  <si>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</si>
  <si>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</si>
  <si>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</si>
  <si>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</si>
  <si>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</si>
  <si>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</si>
  <si>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</si>
  <si>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</si>
  <si>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</si>
  <si>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</si>
  <si>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</si>
  <si>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</si>
  <si>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</si>
  <si>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</si>
  <si>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</si>
  <si>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</si>
  <si>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</si>
  <si>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</si>
  <si>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</si>
  <si>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</si>
  <si>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</si>
  <si>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</si>
  <si>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</si>
  <si>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</si>
  <si>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</si>
  <si>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</si>
  <si>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</si>
  <si>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</si>
  <si>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</si>
  <si>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</si>
  <si>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</si>
  <si>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</si>
  <si>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</si>
  <si>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</si>
  <si>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</si>
  <si>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</si>
  <si>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</si>
  <si>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</si>
  <si>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</si>
  <si>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</si>
  <si>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</si>
  <si>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</si>
  <si>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</si>
  <si>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</si>
  <si>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</si>
  <si>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</si>
  <si>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</si>
  <si>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</si>
  <si>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</si>
  <si>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</si>
  <si>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</si>
  <si>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</si>
  <si>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</si>
  <si>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</si>
  <si>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</si>
  <si>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</si>
  <si>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</si>
  <si>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</si>
  <si>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</si>
  <si>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</si>
  <si>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</si>
  <si>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</si>
  <si>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</si>
  <si>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</si>
  <si>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</si>
  <si>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</si>
  <si>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</si>
  <si>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</si>
  <si>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</si>
  <si>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</si>
  <si>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</si>
  <si>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</si>
  <si>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</si>
  <si>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</si>
  <si>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</si>
  <si>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</si>
  <si>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</si>
  <si>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</si>
  <si>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</si>
  <si>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</si>
  <si>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</si>
  <si>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</si>
  <si>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</si>
  <si>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</si>
  <si>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</si>
  <si>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</si>
  <si>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</si>
  <si>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</si>
  <si>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</si>
  <si>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</si>
  <si>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</si>
  <si>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</si>
  <si>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</si>
  <si>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</si>
  <si>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</si>
  <si>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</si>
  <si>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</si>
  <si>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</si>
  <si>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</si>
  <si>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</si>
  <si>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</si>
  <si>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</si>
  <si>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</si>
  <si>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</si>
  <si>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</si>
  <si>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</si>
  <si>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</si>
  <si>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</si>
  <si>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</si>
  <si>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</si>
  <si>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</si>
  <si>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</si>
  <si>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</si>
  <si>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</si>
  <si>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</si>
  <si>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</si>
  <si>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</si>
  <si>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</si>
  <si>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</si>
  <si>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</si>
  <si>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</si>
  <si>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</si>
  <si>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</si>
  <si>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</si>
  <si>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</si>
  <si>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</si>
  <si>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</si>
  <si>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</si>
  <si>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</si>
  <si>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</si>
  <si>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</si>
  <si>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</si>
  <si>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</si>
  <si>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</si>
  <si>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</si>
  <si>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</si>
  <si>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</si>
  <si>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</si>
  <si>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</si>
  <si>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</si>
  <si>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</si>
  <si>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</si>
  <si>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</si>
  <si>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</si>
  <si>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</si>
  <si>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</si>
  <si>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</si>
  <si>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</si>
  <si>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</si>
  <si>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</si>
  <si>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</si>
  <si>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</si>
  <si>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</si>
  <si>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</si>
  <si>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</si>
  <si>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</si>
  <si>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</si>
  <si>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</si>
  <si>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</si>
  <si>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</si>
  <si>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</si>
  <si>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</si>
  <si>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</si>
  <si>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</si>
  <si>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</si>
  <si>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</si>
  <si>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</si>
  <si>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</si>
  <si>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</si>
  <si>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</si>
  <si>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</si>
  <si>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</si>
  <si>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</si>
  <si>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</si>
  <si>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</si>
  <si>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</si>
  <si>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</si>
  <si>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</si>
  <si>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</si>
  <si>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</si>
  <si>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</si>
  <si>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</si>
  <si>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</si>
  <si>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</si>
  <si>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</si>
  <si>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</si>
  <si>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</si>
  <si>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</si>
  <si>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</si>
  <si>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</si>
  <si>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</si>
  <si>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</si>
  <si>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</si>
  <si>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</si>
  <si>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</si>
  <si>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</si>
  <si>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</si>
  <si>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</si>
  <si>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</si>
  <si>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</si>
  <si>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</si>
  <si>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</si>
  <si>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</si>
  <si>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</si>
  <si>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</si>
  <si>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</si>
  <si>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</si>
  <si>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</si>
  <si>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</si>
  <si>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</si>
  <si>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</si>
  <si>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</si>
  <si>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</si>
  <si>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</si>
  <si>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</si>
  <si>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</si>
  <si>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</si>
  <si>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</si>
  <si>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</si>
  <si>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</si>
  <si>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</si>
  <si>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</si>
  <si>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</si>
  <si>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</si>
  <si>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</si>
  <si>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</si>
  <si>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</si>
  <si>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</si>
  <si>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</si>
  <si>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</si>
  <si>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</si>
  <si>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</si>
  <si>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</si>
  <si>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</si>
  <si>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</si>
  <si>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</si>
  <si>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</si>
  <si>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</si>
  <si>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</si>
  <si>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</si>
  <si>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</si>
  <si>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</si>
  <si>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</si>
  <si>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</si>
  <si>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</si>
  <si>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</si>
  <si>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</si>
  <si>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</si>
  <si>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</si>
  <si>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</si>
  <si>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</si>
  <si>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</si>
  <si>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</si>
  <si>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</si>
  <si>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</si>
  <si>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</si>
  <si>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</si>
  <si>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</si>
  <si>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</si>
  <si>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</si>
  <si>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</si>
  <si>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</si>
  <si>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</si>
  <si>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</si>
  <si>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</si>
  <si>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</si>
  <si>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</si>
  <si>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</si>
  <si>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</si>
  <si>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</si>
  <si>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</si>
  <si>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</si>
  <si>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</si>
  <si>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</si>
  <si>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</si>
  <si>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</si>
  <si>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</si>
  <si>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</si>
  <si>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</si>
  <si>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</si>
  <si>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</si>
  <si>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</si>
  <si>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</si>
  <si>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</si>
  <si>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</si>
  <si>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</si>
  <si>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</si>
  <si>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</si>
  <si>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</si>
  <si>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</si>
  <si>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</si>
  <si>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</si>
  <si>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</si>
  <si>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</si>
  <si>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</si>
  <si>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</si>
  <si>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</si>
  <si>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</si>
  <si>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</si>
  <si>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</si>
  <si>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</si>
  <si>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</si>
  <si>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</si>
  <si>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</si>
  <si>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</si>
  <si>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</si>
  <si>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</si>
  <si>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</si>
  <si>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</si>
  <si>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</si>
  <si>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</si>
  <si>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</si>
  <si>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</si>
  <si>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</si>
  <si>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</si>
  <si>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</si>
  <si>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</si>
  <si>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</si>
  <si>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</si>
  <si>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</si>
  <si>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</si>
  <si>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</si>
  <si>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</si>
  <si>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</si>
  <si>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</si>
  <si>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</si>
  <si>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</si>
  <si>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</si>
  <si>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</si>
  <si>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</si>
  <si>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</si>
  <si>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</si>
  <si>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</si>
  <si>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</si>
  <si>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</si>
  <si>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</si>
  <si>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</si>
  <si>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</si>
  <si>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</si>
  <si>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</si>
  <si>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</si>
  <si>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</si>
  <si>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</si>
  <si>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</si>
  <si>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</si>
  <si>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</si>
  <si>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</si>
  <si>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</si>
  <si>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</si>
  <si>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</si>
  <si>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</si>
  <si>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</si>
  <si>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</si>
  <si>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</si>
  <si>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</si>
  <si>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</si>
  <si>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</si>
  <si>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</si>
  <si>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</si>
  <si>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</si>
  <si>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</si>
  <si>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</si>
  <si>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</si>
  <si>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</si>
  <si>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</si>
  <si>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</si>
  <si>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</si>
  <si>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</si>
  <si>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</si>
  <si>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</si>
  <si>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</si>
  <si>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</si>
  <si>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</si>
  <si>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</si>
  <si>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</si>
  <si>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</si>
  <si>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</si>
  <si>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</si>
  <si>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</si>
  <si>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</si>
  <si>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</si>
  <si>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</si>
  <si>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</si>
  <si>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</si>
  <si>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</si>
  <si>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</si>
  <si>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</si>
  <si>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</si>
  <si>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</si>
  <si>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</si>
  <si>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</si>
  <si>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</si>
  <si>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</si>
  <si>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</si>
  <si>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</si>
  <si>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</si>
  <si>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</si>
  <si>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</si>
  <si>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</si>
  <si>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</si>
  <si>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</si>
  <si>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</si>
  <si>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</si>
  <si>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</si>
  <si>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</si>
  <si>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</si>
  <si>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</si>
  <si>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</si>
  <si>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</si>
  <si>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</si>
  <si>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</si>
  <si>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</si>
  <si>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</si>
  <si>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</si>
  <si>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</si>
  <si>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</si>
  <si>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</si>
  <si>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</si>
  <si>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</si>
  <si>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</si>
  <si>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</si>
  <si>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</si>
  <si>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</si>
  <si>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</si>
  <si>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</si>
  <si>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</si>
  <si>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</si>
  <si>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</si>
  <si>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</si>
  <si>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</si>
  <si>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</si>
  <si>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</si>
  <si>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</si>
  <si>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</si>
  <si>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</si>
  <si>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</si>
  <si>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</si>
  <si>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</si>
  <si>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</si>
  <si>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</si>
  <si>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</si>
  <si>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</si>
  <si>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</si>
  <si>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</si>
  <si>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</si>
  <si>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</si>
  <si>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</si>
  <si>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</si>
  <si>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</si>
  <si>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</si>
  <si>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</si>
  <si>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</si>
  <si>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</si>
  <si>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</si>
  <si>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</si>
  <si>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</si>
  <si>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</si>
  <si>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</si>
  <si>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</si>
  <si>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</si>
  <si>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</si>
  <si>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</si>
  <si>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</si>
  <si>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</si>
  <si>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</si>
  <si>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</si>
  <si>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</si>
  <si>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</si>
  <si>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</si>
  <si>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</si>
  <si>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</si>
  <si>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</si>
  <si>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</si>
  <si>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</si>
  <si>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</si>
  <si>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</si>
  <si>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</si>
  <si>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</si>
  <si>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</si>
  <si>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</si>
  <si>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</si>
  <si>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</si>
  <si>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</si>
  <si>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</si>
  <si>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</si>
  <si>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</si>
  <si>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</si>
  <si>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</si>
  <si>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</si>
  <si>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</si>
  <si>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</si>
  <si>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</si>
  <si>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</si>
  <si>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</si>
  <si>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</si>
  <si>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</si>
  <si>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</si>
  <si>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</si>
  <si>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</si>
  <si>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</si>
  <si>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</si>
  <si>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</si>
  <si>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</si>
  <si>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</si>
  <si>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</si>
  <si>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</si>
  <si>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</si>
  <si>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</si>
  <si>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</si>
  <si>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</si>
  <si>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</si>
  <si>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</si>
  <si>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</si>
  <si>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</si>
  <si>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</si>
  <si>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</si>
  <si>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</si>
  <si>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</si>
  <si>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</si>
  <si>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</si>
  <si>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</si>
  <si>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</si>
  <si>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</si>
  <si>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</si>
  <si>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</si>
  <si>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</si>
  <si>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</si>
  <si>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</si>
  <si>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</si>
  <si>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</si>
  <si>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</si>
  <si>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</si>
  <si>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</si>
  <si>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</si>
  <si>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</si>
  <si>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</si>
  <si>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</si>
  <si>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</si>
  <si>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</si>
  <si>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</si>
  <si>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</si>
  <si>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</si>
  <si>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</si>
  <si>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</si>
  <si>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</si>
  <si>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</si>
  <si>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</si>
  <si>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</si>
  <si>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</si>
  <si>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</si>
  <si>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</si>
  <si>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</si>
  <si>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</si>
  <si>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</si>
  <si>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</si>
  <si>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</si>
  <si>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</si>
  <si>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</si>
  <si>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</si>
  <si>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</si>
  <si>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</si>
  <si>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</si>
  <si>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</si>
  <si>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</si>
  <si>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</si>
  <si>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</si>
  <si>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</si>
  <si>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</si>
  <si>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</si>
  <si>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</si>
  <si>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</si>
  <si>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</si>
  <si>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</si>
  <si>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</si>
  <si>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</si>
  <si>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</si>
  <si>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</si>
  <si>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</si>
  <si>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</si>
  <si>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</si>
  <si>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</si>
  <si>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</si>
  <si>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</si>
  <si>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</si>
  <si>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</si>
  <si>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</si>
  <si>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</si>
  <si>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</si>
  <si>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</si>
  <si>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</si>
  <si>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</si>
  <si>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</si>
  <si>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</si>
  <si>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</si>
  <si>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</si>
  <si>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</si>
  <si>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</si>
  <si>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</si>
  <si>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</si>
  <si>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</si>
  <si>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</si>
  <si>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</si>
  <si>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</si>
  <si>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</si>
  <si>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</si>
  <si>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</si>
  <si>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</si>
  <si>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</si>
  <si>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</si>
  <si>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</si>
  <si>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</si>
  <si>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</si>
  <si>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</si>
  <si>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</si>
  <si>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</si>
  <si>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</si>
  <si>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</si>
  <si>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</si>
  <si>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</si>
  <si>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</si>
  <si>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</si>
  <si>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</si>
  <si>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</si>
  <si>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</si>
  <si>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</si>
  <si>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</si>
  <si>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</si>
  <si>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</si>
  <si>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</si>
  <si>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</si>
  <si>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</si>
  <si>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</si>
  <si>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</si>
  <si>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</si>
  <si>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</si>
  <si>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</si>
  <si>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</si>
  <si>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</si>
  <si>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</si>
  <si>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</si>
  <si>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</si>
  <si>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</si>
  <si>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</si>
  <si>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</si>
  <si>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</si>
  <si>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</si>
  <si>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</si>
  <si>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</si>
  <si>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</si>
  <si>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</si>
  <si>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</si>
  <si>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</si>
  <si>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</si>
  <si>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</si>
  <si>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</si>
  <si>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</si>
  <si>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</si>
  <si>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</si>
  <si>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</si>
  <si>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</si>
  <si>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</si>
  <si>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</si>
  <si>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</si>
  <si>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</si>
  <si>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</si>
  <si>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</si>
  <si>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</si>
  <si>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</si>
  <si>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</si>
  <si>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</si>
  <si>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</si>
  <si>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</si>
  <si>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</si>
  <si>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</si>
  <si>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</si>
  <si>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</si>
  <si>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</si>
  <si>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</si>
  <si>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</si>
  <si>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</si>
  <si>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</si>
  <si>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</si>
  <si>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</si>
  <si>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</si>
  <si>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</si>
  <si>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</si>
  <si>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</si>
  <si>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</si>
  <si>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</si>
  <si>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</si>
  <si>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</si>
  <si>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</si>
  <si>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</si>
  <si>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</si>
  <si>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</si>
  <si>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</si>
  <si>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</si>
  <si>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</si>
  <si>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</si>
  <si>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</si>
  <si>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</si>
  <si>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</si>
  <si>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</si>
  <si>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</si>
  <si>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</si>
  <si>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</si>
  <si>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</si>
  <si>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</si>
  <si>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</si>
  <si>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</si>
  <si>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</si>
  <si>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</si>
  <si>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</si>
  <si>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</si>
  <si>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</si>
  <si>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</si>
  <si>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</si>
  <si>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</si>
  <si>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</si>
  <si>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</si>
  <si>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</si>
  <si>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</si>
  <si>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</si>
  <si>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</si>
  <si>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</si>
  <si>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</si>
  <si>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</si>
  <si>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</si>
  <si>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</si>
  <si>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</si>
  <si>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</si>
  <si>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</si>
  <si>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</si>
  <si>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</si>
  <si>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</si>
  <si>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</si>
  <si>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</si>
  <si>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</si>
  <si>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</si>
  <si>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</si>
  <si>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</si>
  <si>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</si>
  <si>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</si>
  <si>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</si>
  <si>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</si>
  <si>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</si>
  <si>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</si>
  <si>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</si>
  <si>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</si>
  <si>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</si>
  <si>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</si>
  <si>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</si>
  <si>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</si>
  <si>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</si>
  <si>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</si>
  <si>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</si>
  <si>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</si>
  <si>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</si>
  <si>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</si>
  <si>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</si>
  <si>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</si>
  <si>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</si>
  <si>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</si>
  <si>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</si>
  <si>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</si>
  <si>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</si>
  <si>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</si>
  <si>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</si>
  <si>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</si>
  <si>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</si>
  <si>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</si>
  <si>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</si>
  <si>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</si>
  <si>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</si>
  <si>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</si>
  <si>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</si>
  <si>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</si>
  <si>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</si>
  <si>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</si>
  <si>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</si>
  <si>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</si>
  <si>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</si>
  <si>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</si>
  <si>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</si>
  <si>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</si>
  <si>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</si>
  <si>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</si>
  <si>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</si>
  <si>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</si>
  <si>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</si>
  <si>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</si>
  <si>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</si>
  <si>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</si>
  <si>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</si>
  <si>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</si>
  <si>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</si>
  <si>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</si>
  <si>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</si>
  <si>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</si>
  <si>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</si>
  <si>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</si>
  <si>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</si>
  <si>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</si>
  <si>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</si>
  <si>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</si>
  <si>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</si>
  <si>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</si>
  <si>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</si>
  <si>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</si>
  <si>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</si>
  <si>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</si>
  <si>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</si>
  <si>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</si>
  <si>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</si>
  <si>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</si>
  <si>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</si>
  <si>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</si>
  <si>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</si>
  <si>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</si>
  <si>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</si>
  <si>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</si>
  <si>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</si>
  <si>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</si>
  <si>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</si>
  <si>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</si>
  <si>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</si>
  <si>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</si>
  <si>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</si>
  <si>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</si>
  <si>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</si>
  <si>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</si>
  <si>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</si>
  <si>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</si>
  <si>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</si>
  <si>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</si>
  <si>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</si>
  <si>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</si>
  <si>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</si>
  <si>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</si>
  <si>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</si>
  <si>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</si>
  <si>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</si>
  <si>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</si>
  <si>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</si>
  <si>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</si>
  <si>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</si>
  <si>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</si>
  <si>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</si>
  <si>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</si>
  <si>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</si>
  <si>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</si>
  <si>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</si>
  <si>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</si>
  <si>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</si>
  <si>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</si>
  <si>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</si>
  <si>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</si>
  <si>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</si>
  <si>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</si>
  <si>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</si>
  <si>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</si>
  <si>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</si>
  <si>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</si>
  <si>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</si>
  <si>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</si>
  <si>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</si>
  <si>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</si>
  <si>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</si>
  <si>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</si>
  <si>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</si>
  <si>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</si>
  <si>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</si>
  <si>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</si>
  <si>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</si>
  <si>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</si>
  <si>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</si>
  <si>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</si>
  <si>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</si>
  <si>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</si>
  <si>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</si>
  <si>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</si>
  <si>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</si>
  <si>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</si>
  <si>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</si>
  <si>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</si>
  <si>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</si>
  <si>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</si>
  <si>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</si>
  <si>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</si>
  <si>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</si>
  <si>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</si>
  <si>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</si>
  <si>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</si>
  <si>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</si>
  <si>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</si>
  <si>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</si>
  <si>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</si>
  <si>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</si>
  <si>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</si>
  <si>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</si>
  <si>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</si>
  <si>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</si>
  <si>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</si>
  <si>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</si>
  <si>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</si>
  <si>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</si>
  <si>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</si>
  <si>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</si>
  <si>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</si>
  <si>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</si>
  <si>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</si>
  <si>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</si>
  <si>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</si>
  <si>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</si>
  <si>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</si>
  <si>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</si>
  <si>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</si>
  <si>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</si>
  <si>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</si>
  <si>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</si>
  <si>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</si>
  <si>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</si>
  <si>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</si>
  <si>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</si>
  <si>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</si>
  <si>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</si>
  <si>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</si>
  <si>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</si>
  <si>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</si>
  <si>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</si>
  <si>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</si>
  <si>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</si>
  <si>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</si>
  <si>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</si>
  <si>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</si>
  <si>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</si>
  <si>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</si>
  <si>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</si>
  <si>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</si>
  <si>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</si>
  <si>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</si>
  <si>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</si>
  <si>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</si>
  <si>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</si>
  <si>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</si>
  <si>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</si>
  <si>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</si>
  <si>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</si>
  <si>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</si>
  <si>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</si>
  <si>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</si>
  <si>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</si>
  <si>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</si>
  <si>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</si>
  <si>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</si>
  <si>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</si>
  <si>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</si>
  <si>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</si>
  <si>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</si>
  <si>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</si>
  <si>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</si>
  <si>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</si>
  <si>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</si>
  <si>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</si>
  <si>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</si>
  <si>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</si>
  <si>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</si>
  <si>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</si>
  <si>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</si>
  <si>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</si>
  <si>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</si>
  <si>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</si>
  <si>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</si>
  <si>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</si>
  <si>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</si>
  <si>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</si>
  <si>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</si>
  <si>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</si>
  <si>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</si>
  <si>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</si>
  <si>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</si>
  <si>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</si>
  <si>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</si>
  <si>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</si>
  <si>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</si>
  <si>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</si>
  <si>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</si>
  <si>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</si>
  <si>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</si>
  <si>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</si>
  <si>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</si>
  <si>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</si>
  <si>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</si>
  <si>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</si>
  <si>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</si>
  <si>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</si>
  <si>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</si>
  <si>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</si>
  <si>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</si>
  <si>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</si>
  <si>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</si>
  <si>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</si>
  <si>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</si>
  <si>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</si>
  <si>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</si>
  <si>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</si>
  <si>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</si>
  <si>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</si>
  <si>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</si>
  <si>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</si>
  <si>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</si>
  <si>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</si>
  <si>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</si>
  <si>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</si>
  <si>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</si>
  <si>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</si>
  <si>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</si>
  <si>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</si>
  <si>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</si>
  <si>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</si>
  <si>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</si>
  <si>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</si>
  <si>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</si>
  <si>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</si>
  <si>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</si>
  <si>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</si>
  <si>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</si>
  <si>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</si>
  <si>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</si>
  <si>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</si>
  <si>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</si>
  <si>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</si>
  <si>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</si>
  <si>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</si>
  <si>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</si>
  <si>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</si>
  <si>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</si>
  <si>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</si>
  <si>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</si>
  <si>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</si>
  <si>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</si>
  <si>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</si>
  <si>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</si>
  <si>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</si>
  <si>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</si>
  <si>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</si>
  <si>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</si>
  <si>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</si>
  <si>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</si>
  <si>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</si>
  <si>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</si>
  <si>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</si>
  <si>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</si>
  <si>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</si>
  <si>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</si>
  <si>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</si>
  <si>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</si>
  <si>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</si>
  <si>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</si>
  <si>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</si>
  <si>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</si>
  <si>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</si>
  <si>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</si>
  <si>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</si>
  <si>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</si>
  <si>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</si>
  <si>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</si>
  <si>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</si>
  <si>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</si>
  <si>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</si>
  <si>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</si>
  <si>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</si>
  <si>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</si>
  <si>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</si>
  <si>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</si>
  <si>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</si>
  <si>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</si>
  <si>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</si>
  <si>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</si>
  <si>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</si>
  <si>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</si>
  <si>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</si>
  <si>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</si>
  <si>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</si>
  <si>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</si>
  <si>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</si>
  <si>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</si>
  <si>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</si>
  <si>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</si>
  <si>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</si>
  <si>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</si>
  <si>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</si>
  <si>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</si>
  <si>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</si>
  <si>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</si>
  <si>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</si>
  <si>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</si>
  <si>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</si>
  <si>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</si>
  <si>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</si>
  <si>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</si>
  <si>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</si>
  <si>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</si>
  <si>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</si>
  <si>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</si>
  <si>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</si>
  <si>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</si>
  <si>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</si>
  <si>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</si>
  <si>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</si>
  <si>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</si>
  <si>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</si>
  <si>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</si>
  <si>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</si>
  <si>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</si>
  <si>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</si>
  <si>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</si>
  <si>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</si>
  <si>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</si>
  <si>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</si>
  <si>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</si>
  <si>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</si>
  <si>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</si>
  <si>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</si>
  <si>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</si>
  <si>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</si>
  <si>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</si>
  <si>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</si>
  <si>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</si>
  <si>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</si>
  <si>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</si>
  <si>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</si>
  <si>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</si>
  <si>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</si>
  <si>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</si>
  <si>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</si>
  <si>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</si>
  <si>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</si>
  <si>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</si>
  <si>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</si>
  <si>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</si>
  <si>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</si>
  <si>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</si>
  <si>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</si>
  <si>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</si>
  <si>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</si>
  <si>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</si>
  <si>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</si>
  <si>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</si>
  <si>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</si>
  <si>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</si>
  <si>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</si>
  <si>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</si>
  <si>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</si>
  <si>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</si>
  <si>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</si>
  <si>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</si>
  <si>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</si>
  <si>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</si>
  <si>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</si>
  <si>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</si>
  <si>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</si>
  <si>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</si>
  <si>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</si>
  <si>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</si>
  <si>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</si>
  <si>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</si>
  <si>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</si>
  <si>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</si>
  <si>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</si>
  <si>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</si>
  <si>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</si>
  <si>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</si>
  <si>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</si>
  <si>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</si>
  <si>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</si>
  <si>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</si>
  <si>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</si>
  <si>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</si>
  <si>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</si>
  <si>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</si>
  <si>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</si>
  <si>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</si>
  <si>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</si>
  <si>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</si>
  <si>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</si>
  <si>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</si>
  <si>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</si>
  <si>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</si>
  <si>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</si>
  <si>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</si>
  <si>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</si>
  <si>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</si>
  <si>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</si>
  <si>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</si>
  <si>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</si>
  <si>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</si>
  <si>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</si>
  <si>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</si>
  <si>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</si>
  <si>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</si>
  <si>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</si>
  <si>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</si>
  <si>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</si>
  <si>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</si>
  <si>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</si>
  <si>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</si>
  <si>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</si>
  <si>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</si>
  <si>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</si>
  <si>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</si>
  <si>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</si>
  <si>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</si>
  <si>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</si>
  <si>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</si>
  <si>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</si>
  <si>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</si>
  <si>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</si>
  <si>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</si>
  <si>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</si>
  <si>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</si>
  <si>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</si>
  <si>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</si>
  <si>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</si>
  <si>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</si>
  <si>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</si>
  <si>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</si>
  <si>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</si>
  <si>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</si>
  <si>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</si>
  <si>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</si>
  <si>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</si>
  <si>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</si>
  <si>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</si>
  <si>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</si>
  <si>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</si>
  <si>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</si>
  <si>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</si>
  <si>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</si>
  <si>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</si>
  <si>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</si>
  <si>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</si>
  <si>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</si>
  <si>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</si>
  <si>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</si>
  <si>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</si>
  <si>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</si>
  <si>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</si>
  <si>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</si>
  <si>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</si>
  <si>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</si>
  <si>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</si>
  <si>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</si>
  <si>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</si>
  <si>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</si>
  <si>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</si>
  <si>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</si>
  <si>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</si>
  <si>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</si>
  <si>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</si>
  <si>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</si>
  <si>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</si>
  <si>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</si>
  <si>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</si>
  <si>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</si>
  <si>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</si>
  <si>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</si>
  <si>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</si>
  <si>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</si>
  <si>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</si>
  <si>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</si>
  <si>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</si>
  <si>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</si>
  <si>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</si>
  <si>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</si>
  <si>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</si>
  <si>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</si>
  <si>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</si>
  <si>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</si>
  <si>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</si>
  <si>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</si>
  <si>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</si>
  <si>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</si>
  <si>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</si>
  <si>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</si>
  <si>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</si>
  <si>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</si>
  <si>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</si>
  <si>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</si>
  <si>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</si>
  <si>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</si>
  <si>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</si>
  <si>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</si>
  <si>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</si>
  <si>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</si>
  <si>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</si>
  <si>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</si>
  <si>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</si>
  <si>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</si>
  <si>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</si>
  <si>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</si>
  <si>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</si>
  <si>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</si>
  <si>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</si>
  <si>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</si>
  <si>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</si>
  <si>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</si>
  <si>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</si>
  <si>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</si>
  <si>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</si>
  <si>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</si>
  <si>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</si>
  <si>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</si>
  <si>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</si>
  <si>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</si>
  <si>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</si>
  <si>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</si>
  <si>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</si>
  <si>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</si>
  <si>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</si>
  <si>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</si>
  <si>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</si>
  <si>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</si>
  <si>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</si>
  <si>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</si>
  <si>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</si>
  <si>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</si>
  <si>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</si>
  <si>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</si>
  <si>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</si>
  <si>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</si>
  <si>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</si>
  <si>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</si>
  <si>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</si>
  <si>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</si>
  <si>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</si>
  <si>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</si>
  <si>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</si>
  <si>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</si>
  <si>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</si>
  <si>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</si>
  <si>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</si>
  <si>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</si>
  <si>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</si>
  <si>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</si>
  <si>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</si>
  <si>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</si>
  <si>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</si>
  <si>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</si>
  <si>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</si>
  <si>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</si>
  <si>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</si>
  <si>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</si>
  <si>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</si>
  <si>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</si>
  <si>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</si>
  <si>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</si>
  <si>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</si>
  <si>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</si>
  <si>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</si>
  <si>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</si>
  <si>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</si>
  <si>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</si>
  <si>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</si>
  <si>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</si>
  <si>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</si>
  <si>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</si>
  <si>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</si>
  <si>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</si>
  <si>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</si>
  <si>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</si>
  <si>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</si>
  <si>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</si>
  <si>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</si>
  <si>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</si>
  <si>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</si>
  <si>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</si>
  <si>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</si>
  <si>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</si>
  <si>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</si>
  <si>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</si>
  <si>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</si>
  <si>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</si>
  <si>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</si>
  <si>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</si>
  <si>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</si>
  <si>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</si>
  <si>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</si>
  <si>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</si>
  <si>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</si>
  <si>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</si>
  <si>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</si>
  <si>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</si>
  <si>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</si>
  <si>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</si>
  <si>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</si>
  <si>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</si>
  <si>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</si>
  <si>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</si>
  <si>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</si>
  <si>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</si>
  <si>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</si>
  <si>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</si>
  <si>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</si>
  <si>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</si>
  <si>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</si>
  <si>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</si>
  <si>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</si>
  <si>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</si>
  <si>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</si>
  <si>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</si>
  <si>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</si>
  <si>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</si>
  <si>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</si>
  <si>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</si>
  <si>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</si>
  <si>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</si>
  <si>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</si>
  <si>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</si>
  <si>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</si>
  <si>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</si>
  <si>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</si>
  <si>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</si>
  <si>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</si>
  <si>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</si>
  <si>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</si>
  <si>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</si>
  <si>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</si>
  <si>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</si>
  <si>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</si>
  <si>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</si>
  <si>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</si>
  <si>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</si>
  <si>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</si>
  <si>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</si>
  <si>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</si>
  <si>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</si>
  <si>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</si>
  <si>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</si>
  <si>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</si>
  <si>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</si>
  <si>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</si>
  <si>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</si>
  <si>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</si>
  <si>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</si>
  <si>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</si>
  <si>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</si>
  <si>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</si>
  <si>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</si>
  <si>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</si>
  <si>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</si>
  <si>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</si>
  <si>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</si>
  <si>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</si>
  <si>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</si>
  <si>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</si>
  <si>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</si>
  <si>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</si>
  <si>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</si>
  <si>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</si>
  <si>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</si>
  <si>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</si>
  <si>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</si>
  <si>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</si>
  <si>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</si>
  <si>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</si>
  <si>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</si>
  <si>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</si>
  <si>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</si>
  <si>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</si>
  <si>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</si>
  <si>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</si>
  <si>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</si>
  <si>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</si>
  <si>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</si>
  <si>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</si>
  <si>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</si>
  <si>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</si>
  <si>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</si>
  <si>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</si>
  <si>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</si>
  <si>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</si>
  <si>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</si>
  <si>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</si>
  <si>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</si>
  <si>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</si>
  <si>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</si>
  <si>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</si>
  <si>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</si>
  <si>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</si>
  <si>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</si>
  <si>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</si>
  <si>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</si>
  <si>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</si>
  <si>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</si>
  <si>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</si>
  <si>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</si>
  <si>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</si>
  <si>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</si>
  <si>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</si>
  <si>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</si>
  <si>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</si>
  <si>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</si>
  <si>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</si>
  <si>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</si>
  <si>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</si>
  <si>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</si>
  <si>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</si>
  <si>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</si>
  <si>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</si>
  <si>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</si>
  <si>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</si>
  <si>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</si>
  <si>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</si>
  <si>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</si>
  <si>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</si>
  <si>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</si>
  <si>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</si>
  <si>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</si>
  <si>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</si>
  <si>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</si>
  <si>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</si>
  <si>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</si>
  <si>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</si>
  <si>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</si>
  <si>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</si>
  <si>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</si>
  <si>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</si>
  <si>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</si>
  <si>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</si>
  <si>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</si>
  <si>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</si>
  <si>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</si>
  <si>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</si>
  <si>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</si>
  <si>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</si>
  <si>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</si>
  <si>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</si>
  <si>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</si>
  <si>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</si>
  <si>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</si>
  <si>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</si>
  <si>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</si>
  <si>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</si>
  <si>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</si>
  <si>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</si>
  <si>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</si>
  <si>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</si>
  <si>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</si>
  <si>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</si>
  <si>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</si>
  <si>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</si>
  <si>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</si>
  <si>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</si>
  <si>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</si>
  <si>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</si>
  <si>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</si>
  <si>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</si>
  <si>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</si>
  <si>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</si>
  <si>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</si>
  <si>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</si>
  <si>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</si>
  <si>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</si>
  <si>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</si>
  <si>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</si>
  <si>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</si>
  <si>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</si>
  <si>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</si>
  <si>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</si>
  <si>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</si>
  <si>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</si>
  <si>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</si>
  <si>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</si>
  <si>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</si>
  <si>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</si>
  <si>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</si>
  <si>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</si>
  <si>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</si>
  <si>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</si>
  <si>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</si>
  <si>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</si>
  <si>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</si>
  <si>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</si>
  <si>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</si>
  <si>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</si>
  <si>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</si>
  <si>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</si>
  <si>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</si>
  <si>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</si>
  <si>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</si>
  <si>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</si>
  <si>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</si>
  <si>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</si>
  <si>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</si>
  <si>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</si>
  <si>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</si>
  <si>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</si>
  <si>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</si>
  <si>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</si>
  <si>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</si>
  <si>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</si>
  <si>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</si>
  <si>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</si>
  <si>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</si>
  <si>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</si>
  <si>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</si>
  <si>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</si>
  <si>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</si>
  <si>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</si>
  <si>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</si>
  <si>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</si>
  <si>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</si>
  <si>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</si>
  <si>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</si>
  <si>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</si>
  <si>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</si>
  <si>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</si>
  <si>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</si>
  <si>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</si>
  <si>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</si>
  <si>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</si>
  <si>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</si>
  <si>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</si>
  <si>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</si>
  <si>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</si>
  <si>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</si>
  <si>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</si>
  <si>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</si>
  <si>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</si>
  <si>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</si>
  <si>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</si>
  <si>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</si>
  <si>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</si>
  <si>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</si>
  <si>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</si>
  <si>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</si>
  <si>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</si>
  <si>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</si>
  <si>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</si>
  <si>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</si>
  <si>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</si>
  <si>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</si>
  <si>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</si>
  <si>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</si>
  <si>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</si>
  <si>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</si>
  <si>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</si>
  <si>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</si>
  <si>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</si>
  <si>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</si>
  <si>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</si>
  <si>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</si>
  <si>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</si>
  <si>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</si>
  <si>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</si>
  <si>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</si>
  <si>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</si>
  <si>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</si>
  <si>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</si>
  <si>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</si>
  <si>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</si>
  <si>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</si>
  <si>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</si>
  <si>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</si>
  <si>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</si>
  <si>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</si>
  <si>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</si>
  <si>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</si>
  <si>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</si>
  <si>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</si>
  <si>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</si>
  <si>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</si>
  <si>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</si>
  <si>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</si>
  <si>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</si>
  <si>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</si>
  <si>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</si>
  <si>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</si>
  <si>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</si>
  <si>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</si>
  <si>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</si>
  <si>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</si>
  <si>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</si>
  <si>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</si>
  <si>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</si>
  <si>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</si>
  <si>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</si>
  <si>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</si>
  <si>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</si>
  <si>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</si>
  <si>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</si>
  <si>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</si>
  <si>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</si>
  <si>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</si>
  <si>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</si>
  <si>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</si>
  <si>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</si>
  <si>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</si>
  <si>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</si>
  <si>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</si>
  <si>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</si>
  <si>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</si>
  <si>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</si>
  <si>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</si>
  <si>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</si>
  <si>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</si>
  <si>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</si>
  <si>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</si>
  <si>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</si>
  <si>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</si>
  <si>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</si>
  <si>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</si>
  <si>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</si>
  <si>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</si>
  <si>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</si>
  <si>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</si>
  <si>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</si>
  <si>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</si>
  <si>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</si>
  <si>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</si>
  <si>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</si>
  <si>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</si>
  <si>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</si>
  <si>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</si>
  <si>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</si>
  <si>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</si>
  <si>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</si>
  <si>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</si>
  <si>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</si>
  <si>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</si>
  <si>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</si>
  <si>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</si>
  <si>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</si>
  <si>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</si>
  <si>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</si>
  <si>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</si>
  <si>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</si>
  <si>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</si>
  <si>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</si>
  <si>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</si>
  <si>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</si>
  <si>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</si>
  <si>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</si>
  <si>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</si>
  <si>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</si>
  <si>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</si>
  <si>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</si>
  <si>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</si>
  <si>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</si>
  <si>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</si>
  <si>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</si>
  <si>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</si>
  <si>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</si>
  <si>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</si>
  <si>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</si>
  <si>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</si>
  <si>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</si>
  <si>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</si>
  <si>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</si>
  <si>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</si>
  <si>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</si>
  <si>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</si>
  <si>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</si>
  <si>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</si>
  <si>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</si>
  <si>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</si>
  <si>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</si>
  <si>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</si>
  <si>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</si>
  <si>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</si>
  <si>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</si>
  <si>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</si>
  <si>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</si>
  <si>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</si>
  <si>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</si>
  <si>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</si>
  <si>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</si>
  <si>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</si>
  <si>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</si>
  <si>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</si>
  <si>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</si>
  <si>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</si>
  <si>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</si>
  <si>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</si>
  <si>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</si>
  <si>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</si>
  <si>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</si>
  <si>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</si>
  <si>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</si>
  <si>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</si>
  <si>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</si>
  <si>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</si>
  <si>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</si>
  <si>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</si>
  <si>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</si>
  <si>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</si>
  <si>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</si>
  <si>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</si>
  <si>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</si>
  <si>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</si>
  <si>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</si>
  <si>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</si>
  <si>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</si>
  <si>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</si>
  <si>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</si>
  <si>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</si>
  <si>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</si>
  <si>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</si>
  <si>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</si>
  <si>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</si>
  <si>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</si>
  <si>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</si>
  <si>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</si>
  <si>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</si>
  <si>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</si>
  <si>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</si>
  <si>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</si>
  <si>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</si>
  <si>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</si>
  <si>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</si>
  <si>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</si>
  <si>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</si>
  <si>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</si>
  <si>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</si>
  <si>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</si>
  <si>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</si>
  <si>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</si>
  <si>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</si>
  <si>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</si>
  <si>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</si>
  <si>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</si>
  <si>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</si>
  <si>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</si>
  <si>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</si>
  <si>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</si>
  <si>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</si>
  <si>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</si>
  <si>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</si>
  <si>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</si>
  <si>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</si>
  <si>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</si>
  <si>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</si>
  <si>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</si>
  <si>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</si>
  <si>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</si>
  <si>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</si>
  <si>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</si>
  <si>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</si>
  <si>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</si>
  <si>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</si>
  <si>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</si>
  <si>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</si>
  <si>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</si>
  <si>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</si>
  <si>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</si>
  <si>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</si>
  <si>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</si>
  <si>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</si>
  <si>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</si>
  <si>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</si>
  <si>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</si>
  <si>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</si>
  <si>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</si>
  <si>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</si>
  <si>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</si>
  <si>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</si>
  <si>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</si>
  <si>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</si>
  <si>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</si>
  <si>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</si>
  <si>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</si>
  <si>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</si>
  <si>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</si>
  <si>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</si>
  <si>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</si>
  <si>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</si>
  <si>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</si>
  <si>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</si>
  <si>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</si>
  <si>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</si>
  <si>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</si>
  <si>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</si>
  <si>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</si>
  <si>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</si>
  <si>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</si>
  <si>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</si>
  <si>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</si>
  <si>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</si>
  <si>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</si>
  <si>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</si>
  <si>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</si>
  <si>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</si>
  <si>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</si>
  <si>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</si>
  <si>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</si>
  <si>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</si>
  <si>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</si>
  <si>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</si>
  <si>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</si>
  <si>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</si>
  <si>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</si>
  <si>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</si>
  <si>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</si>
  <si>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</si>
  <si>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</si>
  <si>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</si>
  <si>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</si>
  <si>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</si>
  <si>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</si>
  <si>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</si>
  <si>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</si>
  <si>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</si>
  <si>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</si>
  <si>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</si>
  <si>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</si>
  <si>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</si>
  <si>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</si>
  <si>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</si>
  <si>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</si>
  <si>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</si>
  <si>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</si>
  <si>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</si>
  <si>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</si>
  <si>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</si>
  <si>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</si>
  <si>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</si>
  <si>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</si>
  <si>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</si>
  <si>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</si>
  <si>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</si>
  <si>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</si>
  <si>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</si>
  <si>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</si>
  <si>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</si>
  <si>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</si>
  <si>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</si>
  <si>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</si>
  <si>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</si>
  <si>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</si>
  <si>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</si>
  <si>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</si>
  <si>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</si>
  <si>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</si>
  <si>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</si>
  <si>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</si>
  <si>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</si>
  <si>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</si>
  <si>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</si>
  <si>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</si>
  <si>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</si>
  <si>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</si>
  <si>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</si>
  <si>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</si>
  <si>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</si>
  <si>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</si>
  <si>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</si>
  <si>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</si>
  <si>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</si>
  <si>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</si>
  <si>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</si>
  <si>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</si>
  <si>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</si>
  <si>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</si>
  <si>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</si>
  <si>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</si>
  <si>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</si>
  <si>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</si>
  <si>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</si>
  <si>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</si>
  <si>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</si>
  <si>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</si>
  <si>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</si>
  <si>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</si>
  <si>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</si>
  <si>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</si>
  <si>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</si>
  <si>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</si>
  <si>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</si>
  <si>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</si>
  <si>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</si>
  <si>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</si>
  <si>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</si>
  <si>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</si>
  <si>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</si>
  <si>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</si>
  <si>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</si>
  <si>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</si>
  <si>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</si>
  <si>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</si>
  <si>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</si>
  <si>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</si>
  <si>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</si>
  <si>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</si>
  <si>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</si>
  <si>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</si>
  <si>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</si>
  <si>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</si>
  <si>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</si>
  <si>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</si>
  <si>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</si>
  <si>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</si>
  <si>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</si>
  <si>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</si>
  <si>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</si>
  <si>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</si>
  <si>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</si>
  <si>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</si>
  <si>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</si>
  <si>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</si>
  <si>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</si>
  <si>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</si>
  <si>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</si>
  <si>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</si>
  <si>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</si>
  <si>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</si>
  <si>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</si>
  <si>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</si>
  <si>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</si>
  <si>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</si>
  <si>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</si>
  <si>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</si>
  <si>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</si>
  <si>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</si>
  <si>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</si>
  <si>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</si>
  <si>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</si>
  <si>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</si>
  <si>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</si>
  <si>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</si>
  <si>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</si>
  <si>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</si>
  <si>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</si>
  <si>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</si>
  <si>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</si>
  <si>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</si>
  <si>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</si>
  <si>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</si>
  <si>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</si>
  <si>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</si>
  <si>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</si>
  <si>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</si>
  <si>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</si>
  <si>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</si>
  <si>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</si>
  <si>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</si>
  <si>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</si>
  <si>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</si>
  <si>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</si>
  <si>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</si>
  <si>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</si>
  <si>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</si>
  <si>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</si>
  <si>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</si>
  <si>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</si>
  <si>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</si>
  <si>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</si>
  <si>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</si>
  <si>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</si>
  <si>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</si>
  <si>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</si>
  <si>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</si>
  <si>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</si>
  <si>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</si>
  <si>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</si>
  <si>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</si>
  <si>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</si>
  <si>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</si>
  <si>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</si>
  <si>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</si>
  <si>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</si>
  <si>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</si>
  <si>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</si>
  <si>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</si>
  <si>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</si>
  <si>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</si>
  <si>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</si>
  <si>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</si>
  <si>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</si>
  <si>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</si>
  <si>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</si>
  <si>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</si>
  <si>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</si>
  <si>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</si>
  <si>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</si>
  <si>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</si>
  <si>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</si>
  <si>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</si>
  <si>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</si>
  <si>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</si>
  <si>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</si>
  <si>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</si>
  <si>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</si>
  <si>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</si>
  <si>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</si>
  <si>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</si>
  <si>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</si>
  <si>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</si>
  <si>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</si>
  <si>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</si>
  <si>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</si>
  <si>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</si>
  <si>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</si>
  <si>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</si>
  <si>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</si>
  <si>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</si>
  <si>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</si>
  <si>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</si>
  <si>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</si>
  <si>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</si>
  <si>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</si>
  <si>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</si>
  <si>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</si>
  <si>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</si>
  <si>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</si>
  <si>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</si>
  <si>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</si>
  <si>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</si>
  <si>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</si>
  <si>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</si>
  <si>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</si>
  <si>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</si>
  <si>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</si>
  <si>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</si>
  <si>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</si>
  <si>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</si>
  <si>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</si>
  <si>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</si>
  <si>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</si>
  <si>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</si>
  <si>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</si>
  <si>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</si>
  <si>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</si>
  <si>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</si>
  <si>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</si>
  <si>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</si>
  <si>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</si>
  <si>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</si>
  <si>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</si>
  <si>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</si>
  <si>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</si>
  <si>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</si>
  <si>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</si>
  <si>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</si>
  <si>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</si>
  <si>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</si>
  <si>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</si>
  <si>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</si>
  <si>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</si>
  <si>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</si>
  <si>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</si>
  <si>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</si>
  <si>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</si>
  <si>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</si>
  <si>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</si>
  <si>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</si>
  <si>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</si>
  <si>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</si>
  <si>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</si>
  <si>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</si>
  <si>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</si>
  <si>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</si>
  <si>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</si>
  <si>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</si>
  <si>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</si>
  <si>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</si>
  <si>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</si>
  <si>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</si>
  <si>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</si>
  <si>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</si>
  <si>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</si>
  <si>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</si>
  <si>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</si>
  <si>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</si>
  <si>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</si>
  <si>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</si>
  <si>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</si>
  <si>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</si>
  <si>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</si>
  <si>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</si>
  <si>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</si>
  <si>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</si>
  <si>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</si>
  <si>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</si>
  <si>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</si>
  <si>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</si>
  <si>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</si>
  <si>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</si>
  <si>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</si>
  <si>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</si>
  <si>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</si>
  <si>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</si>
  <si>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</si>
  <si>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</si>
  <si>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</si>
  <si>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</si>
  <si>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</si>
  <si>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</si>
  <si>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</si>
  <si>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</si>
  <si>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</si>
  <si>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</si>
  <si>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</si>
  <si>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</si>
  <si>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</si>
  <si>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</si>
  <si>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</si>
  <si>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</si>
  <si>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</si>
  <si>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</si>
  <si>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</si>
  <si>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</si>
  <si>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</si>
  <si>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</si>
  <si>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</si>
  <si>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</si>
  <si>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</si>
  <si>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</si>
  <si>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</si>
  <si>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</si>
  <si>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</si>
  <si>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</si>
  <si>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</si>
  <si>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</si>
  <si>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</si>
  <si>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</si>
  <si>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</si>
  <si>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</si>
  <si>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</si>
  <si>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</si>
  <si>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</si>
  <si>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</si>
  <si>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</si>
  <si>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</si>
  <si>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</si>
  <si>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</si>
  <si>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</si>
  <si>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</si>
  <si>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</si>
  <si>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</si>
  <si>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</si>
  <si>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</si>
  <si>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</si>
  <si>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</si>
  <si>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</si>
  <si>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</si>
  <si>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</si>
  <si>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</si>
  <si>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</si>
  <si>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</si>
  <si>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</si>
  <si>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</si>
  <si>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</si>
  <si>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</si>
  <si>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</si>
  <si>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</si>
  <si>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</si>
  <si>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</si>
  <si>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</si>
  <si>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</si>
  <si>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</si>
  <si>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</si>
  <si>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</si>
  <si>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</si>
  <si>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</si>
  <si>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</si>
  <si>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</si>
  <si>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</si>
  <si>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</si>
  <si>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</si>
  <si>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</si>
  <si>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</si>
  <si>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</si>
  <si>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</si>
  <si>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</si>
  <si>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</si>
  <si>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</si>
  <si>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</si>
  <si>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</si>
  <si>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</si>
  <si>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</si>
  <si>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</si>
  <si>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</si>
  <si>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</si>
  <si>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</si>
  <si>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</si>
  <si>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</si>
  <si>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</si>
  <si>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</si>
  <si>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</si>
  <si>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</si>
  <si>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</si>
  <si>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</si>
  <si>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</si>
  <si>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</si>
  <si>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</si>
  <si>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</si>
  <si>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</si>
  <si>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</si>
  <si>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</si>
  <si>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</si>
  <si>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</si>
  <si>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</si>
  <si>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</si>
  <si>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</si>
  <si>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</si>
  <si>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</si>
  <si>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</si>
  <si>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</si>
  <si>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</si>
  <si>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</si>
  <si>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</si>
  <si>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</si>
  <si>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</si>
  <si>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</si>
  <si>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</si>
  <si>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</si>
  <si>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</si>
  <si>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</si>
  <si>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</si>
  <si>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</si>
  <si>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</si>
  <si>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</si>
  <si>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</si>
  <si>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</si>
  <si>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</si>
  <si>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</si>
  <si>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</si>
  <si>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</si>
  <si>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</si>
  <si>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</si>
  <si>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</si>
  <si>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</si>
  <si>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</si>
  <si>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</si>
  <si>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</si>
  <si>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</si>
  <si>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</si>
  <si>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</si>
  <si>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</si>
  <si>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</si>
  <si>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</si>
  <si>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</si>
  <si>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</si>
  <si>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</si>
  <si>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</si>
  <si>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</si>
  <si>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</si>
  <si>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</si>
  <si>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</si>
  <si>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</si>
  <si>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</si>
  <si>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</si>
  <si>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</si>
  <si>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</si>
  <si>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</si>
  <si>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</si>
  <si>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</si>
  <si>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</si>
  <si>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</si>
  <si>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</si>
  <si>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</si>
  <si>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</si>
  <si>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</si>
  <si>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</si>
  <si>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</si>
  <si>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</si>
  <si>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</si>
  <si>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</si>
  <si>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</si>
  <si>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</si>
  <si>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</si>
  <si>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</si>
  <si>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</si>
  <si>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</si>
  <si>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</si>
  <si>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</si>
  <si>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</si>
  <si>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</si>
  <si>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</si>
  <si>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</si>
  <si>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</si>
  <si>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</si>
  <si>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</si>
  <si>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</si>
  <si>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</si>
  <si>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</si>
  <si>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</si>
  <si>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</si>
  <si>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</si>
  <si>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</si>
  <si>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</si>
  <si>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</si>
  <si>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</si>
  <si>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</si>
  <si>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</si>
  <si>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</si>
  <si>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</si>
  <si>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</si>
  <si>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</si>
  <si>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</si>
  <si>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</si>
  <si>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</si>
  <si>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</si>
  <si>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</si>
  <si>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</si>
  <si>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</si>
  <si>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</si>
  <si>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</si>
  <si>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</si>
  <si>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</si>
  <si>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</si>
  <si>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</si>
  <si>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</si>
  <si>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</si>
  <si>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</si>
  <si>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</si>
  <si>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</si>
  <si>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</si>
  <si>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</si>
  <si>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</si>
  <si>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</si>
  <si>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</si>
  <si>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</si>
  <si>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</si>
  <si>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</si>
  <si>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</si>
  <si>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</si>
  <si>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</si>
  <si>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</si>
  <si>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</si>
  <si>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</si>
  <si>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</si>
  <si>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</si>
  <si>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</si>
  <si>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</si>
  <si>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</si>
  <si>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</si>
  <si>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</si>
  <si>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</si>
  <si>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</si>
  <si>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</si>
  <si>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</si>
  <si>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</si>
  <si>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</si>
  <si>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</si>
  <si>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</si>
  <si>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</si>
  <si>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</si>
  <si>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</si>
  <si>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</si>
  <si>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</si>
  <si>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</si>
  <si>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</si>
  <si>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</si>
  <si>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</si>
  <si>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</si>
  <si>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</si>
  <si>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</si>
  <si>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</si>
  <si>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</si>
  <si>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</si>
  <si>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</si>
  <si>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</si>
  <si>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</si>
  <si>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</si>
  <si>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</si>
  <si>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</si>
  <si>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</si>
  <si>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</si>
  <si>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</si>
  <si>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</si>
  <si>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</si>
  <si>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</si>
  <si>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</si>
  <si>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</si>
  <si>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</si>
  <si>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</si>
  <si>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</si>
  <si>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</si>
  <si>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</si>
  <si>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</si>
  <si>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</si>
  <si>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</si>
  <si>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</si>
  <si>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</si>
  <si>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</si>
  <si>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</si>
  <si>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</si>
  <si>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</si>
  <si>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</si>
  <si>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</si>
  <si>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</si>
  <si>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</si>
  <si>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</si>
  <si>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</si>
  <si>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</si>
  <si>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</si>
  <si>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</si>
  <si>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</si>
  <si>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</si>
  <si>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</si>
  <si>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</si>
  <si>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</si>
  <si>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</si>
  <si>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</si>
  <si>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</si>
  <si>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</si>
  <si>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</si>
  <si>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</si>
  <si>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</si>
  <si>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</si>
  <si>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</si>
  <si>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</si>
  <si>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</si>
  <si>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</si>
  <si>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</si>
  <si>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</si>
  <si>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</si>
  <si>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</si>
  <si>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</si>
  <si>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</si>
  <si>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</si>
  <si>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</si>
  <si>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</si>
  <si>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</si>
  <si>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</si>
  <si>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</si>
  <si>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</si>
  <si>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</si>
  <si>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</si>
  <si>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</si>
  <si>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</si>
  <si>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</si>
  <si>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</si>
  <si>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</si>
  <si>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</si>
  <si>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</si>
  <si>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</si>
  <si>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</si>
  <si>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</si>
  <si>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</si>
  <si>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</si>
  <si>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</si>
  <si>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</si>
  <si>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</si>
  <si>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</si>
  <si>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</si>
  <si>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</si>
  <si>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</si>
  <si>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</si>
  <si>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</si>
  <si>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</si>
  <si>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</si>
  <si>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</si>
  <si>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</si>
  <si>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</si>
  <si>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</si>
  <si>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</si>
  <si>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</si>
  <si>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</si>
  <si>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</si>
  <si>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</si>
  <si>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</si>
  <si>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</si>
  <si>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</si>
  <si>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</si>
  <si>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</si>
  <si>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</si>
  <si>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</si>
  <si>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</si>
  <si>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</si>
  <si>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</si>
  <si>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</si>
  <si>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</si>
  <si>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</si>
  <si>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</si>
  <si>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</si>
  <si>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</si>
  <si>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</si>
  <si>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</si>
  <si>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</si>
  <si>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</si>
  <si>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</si>
  <si>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</si>
  <si>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</si>
  <si>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</si>
  <si>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</si>
  <si>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</si>
  <si>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</si>
  <si>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</si>
  <si>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</si>
  <si>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</si>
  <si>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</si>
  <si>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</si>
  <si>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</si>
  <si>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</si>
  <si>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</si>
  <si>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</si>
  <si>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</si>
  <si>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</si>
  <si>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</si>
  <si>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</si>
  <si>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</si>
  <si>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</si>
  <si>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</si>
  <si>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</si>
  <si>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</si>
  <si>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</si>
  <si>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</si>
  <si>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</si>
  <si>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</si>
  <si>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</si>
  <si>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</si>
  <si>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</si>
  <si>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</si>
  <si>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</si>
  <si>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</si>
  <si>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</si>
  <si>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</si>
  <si>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</si>
  <si>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</si>
  <si>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</si>
  <si>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</si>
  <si>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</si>
  <si>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</si>
  <si>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</si>
  <si>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</si>
  <si>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</si>
  <si>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</si>
  <si>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</si>
  <si>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</si>
  <si>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</si>
  <si>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</si>
  <si>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</si>
  <si>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</si>
  <si>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</si>
  <si>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</si>
  <si>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</si>
  <si>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</si>
  <si>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</si>
  <si>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</si>
  <si>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</si>
  <si>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</si>
  <si>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</si>
  <si>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</si>
  <si>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</si>
  <si>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</si>
  <si>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</si>
  <si>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</si>
  <si>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</si>
  <si>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</si>
  <si>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</si>
  <si>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</si>
  <si>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</si>
  <si>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</si>
  <si>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</si>
  <si>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</si>
  <si>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</si>
  <si>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</si>
  <si>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</si>
  <si>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</si>
  <si>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</si>
  <si>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</si>
  <si>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</si>
  <si>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</si>
  <si>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</si>
  <si>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</si>
  <si>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</si>
  <si>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</si>
  <si>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</si>
  <si>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</si>
  <si>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</si>
  <si>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</si>
  <si>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</si>
  <si>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</si>
  <si>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</si>
  <si>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</si>
  <si>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</si>
  <si>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</si>
  <si>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</si>
  <si>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</si>
  <si>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</si>
  <si>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</si>
  <si>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</si>
  <si>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</si>
  <si>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</si>
  <si>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</si>
  <si>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</si>
  <si>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</si>
  <si>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</si>
  <si>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</si>
  <si>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</si>
  <si>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</si>
  <si>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</si>
  <si>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</si>
  <si>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</si>
  <si>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</si>
  <si>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</si>
  <si>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</si>
  <si>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</si>
  <si>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</si>
  <si>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</si>
  <si>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</si>
  <si>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</si>
  <si>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</si>
  <si>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</si>
  <si>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</si>
  <si>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</si>
  <si>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</si>
  <si>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</si>
  <si>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</si>
  <si>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</si>
  <si>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</si>
  <si>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</si>
  <si>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</si>
  <si>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</si>
  <si>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</si>
  <si>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</si>
  <si>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</si>
  <si>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</si>
  <si>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</si>
  <si>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</si>
  <si>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</si>
  <si>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</si>
  <si>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</si>
  <si>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</si>
  <si>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</si>
  <si>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</si>
  <si>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</si>
  <si>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</si>
  <si>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</si>
  <si>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</si>
  <si>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</si>
  <si>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</si>
  <si>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</si>
  <si>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</si>
  <si>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</si>
  <si>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</si>
  <si>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</si>
  <si>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</si>
  <si>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</si>
  <si>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</si>
  <si>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</si>
  <si>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</si>
  <si>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</si>
  <si>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</si>
  <si>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</si>
  <si>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</si>
  <si>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</si>
  <si>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</si>
  <si>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</si>
  <si>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</si>
  <si>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</si>
  <si>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</si>
  <si>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</si>
  <si>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</si>
  <si>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</si>
  <si>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</si>
  <si>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</si>
  <si>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</si>
  <si>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</si>
  <si>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</si>
  <si>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</si>
  <si>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</si>
  <si>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</si>
  <si>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</si>
  <si>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</si>
  <si>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</si>
  <si>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</si>
  <si>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</si>
  <si>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</si>
  <si>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</si>
  <si>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</si>
  <si>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</si>
  <si>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</si>
  <si>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</si>
  <si>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</si>
  <si>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</si>
  <si>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</si>
  <si>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</si>
  <si>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</si>
  <si>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</si>
  <si>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</si>
  <si>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</si>
  <si>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</si>
  <si>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</si>
  <si>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</si>
  <si>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</si>
  <si>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</si>
  <si>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</si>
  <si>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</si>
  <si>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</si>
  <si>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</si>
  <si>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</si>
  <si>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</si>
  <si>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</si>
  <si>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</si>
  <si>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</si>
  <si>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</si>
  <si>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</si>
  <si>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</si>
  <si>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</si>
  <si>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</si>
  <si>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</si>
  <si>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</si>
  <si>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</si>
  <si>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</si>
  <si>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</si>
  <si>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</si>
  <si>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</si>
  <si>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</si>
  <si>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</si>
  <si>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</si>
  <si>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</si>
  <si>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</si>
  <si>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</si>
  <si>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</si>
  <si>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</si>
  <si>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</si>
  <si>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</si>
  <si>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</si>
  <si>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</si>
  <si>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</si>
  <si>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</si>
  <si>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</si>
  <si>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</si>
  <si>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</si>
  <si>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</si>
  <si>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</si>
  <si>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</si>
  <si>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</si>
  <si>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</si>
  <si>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</si>
  <si>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</si>
  <si>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</si>
  <si>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</si>
  <si>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</si>
  <si>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</si>
  <si>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</si>
  <si>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</si>
  <si>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</si>
  <si>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</si>
  <si>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</si>
  <si>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</si>
  <si>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</si>
  <si>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</si>
  <si>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</si>
  <si>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</si>
  <si>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</si>
  <si>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</si>
  <si>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</si>
  <si>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</si>
  <si>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</si>
  <si>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</si>
  <si>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</si>
  <si>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</si>
  <si>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</si>
  <si>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</si>
  <si>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</si>
  <si>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</si>
  <si>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</si>
  <si>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</si>
  <si>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</si>
  <si>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</si>
  <si>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</si>
  <si>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</si>
  <si>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</si>
  <si>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</si>
  <si>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</si>
  <si>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</si>
  <si>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</si>
  <si>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</si>
  <si>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</si>
  <si>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</si>
  <si>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</si>
  <si>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</si>
  <si>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</si>
  <si>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</si>
  <si>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</si>
  <si>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</si>
  <si>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</si>
  <si>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</si>
  <si>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</si>
  <si>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</si>
  <si>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</si>
  <si>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</si>
  <si>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</si>
  <si>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</si>
  <si>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</si>
  <si>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</si>
  <si>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</si>
  <si>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</si>
  <si>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</si>
  <si>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</si>
  <si>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</si>
  <si>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</si>
  <si>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</si>
  <si>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</si>
  <si>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</si>
  <si>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</si>
  <si>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</si>
  <si>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</si>
  <si>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</si>
  <si>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</si>
  <si>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</si>
  <si>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</si>
  <si>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</si>
  <si>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</si>
  <si>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</si>
  <si>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</si>
  <si>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</si>
  <si>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</si>
  <si>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</si>
  <si>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</si>
  <si>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</si>
  <si>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</si>
  <si>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</si>
  <si>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</si>
  <si>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</si>
  <si>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</si>
  <si>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</si>
  <si>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</si>
  <si>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</si>
  <si>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</si>
  <si>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</si>
  <si>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</si>
  <si>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</si>
  <si>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</si>
  <si>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</si>
  <si>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</si>
  <si>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</si>
  <si>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</si>
  <si>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</si>
  <si>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</si>
  <si>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</si>
  <si>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</si>
  <si>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</si>
  <si>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</si>
  <si>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</si>
  <si>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</si>
  <si>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</si>
  <si>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</si>
  <si>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</si>
  <si>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</si>
  <si>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</si>
  <si>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</si>
  <si>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</si>
  <si>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</si>
  <si>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</si>
  <si>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</si>
  <si>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</si>
  <si>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</si>
  <si>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</si>
  <si>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</si>
  <si>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</si>
  <si>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</si>
  <si>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</si>
  <si>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</si>
  <si>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</si>
  <si>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</si>
  <si>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</si>
  <si>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</si>
  <si>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</si>
  <si>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</si>
  <si>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</si>
  <si>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</si>
  <si>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</si>
  <si>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</si>
  <si>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</si>
  <si>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</si>
  <si>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</si>
  <si>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</si>
  <si>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</si>
  <si>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</si>
  <si>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</si>
  <si>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</si>
  <si>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</si>
  <si>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</si>
  <si>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</si>
  <si>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</si>
  <si>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</si>
  <si>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</si>
  <si>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</si>
  <si>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</si>
  <si>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</si>
  <si>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</si>
  <si>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</si>
  <si>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</si>
  <si>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</si>
  <si>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</si>
  <si>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</si>
  <si>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</si>
  <si>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</si>
  <si>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</si>
  <si>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</si>
  <si>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</si>
  <si>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</si>
  <si>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</si>
  <si>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</si>
  <si>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</si>
  <si>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</si>
  <si>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</si>
  <si>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</si>
  <si>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</si>
  <si>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</si>
  <si>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</si>
  <si>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</si>
  <si>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</si>
  <si>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</si>
  <si>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</si>
  <si>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</si>
  <si>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</si>
  <si>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</si>
  <si>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</si>
  <si>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</si>
  <si>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</si>
  <si>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</si>
  <si>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</si>
  <si>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</si>
  <si>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</si>
  <si>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</si>
  <si>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</si>
  <si>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</si>
  <si>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</si>
  <si>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</si>
  <si>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</si>
  <si>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</si>
  <si>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</si>
  <si>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</si>
  <si>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</si>
  <si>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</si>
  <si>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</si>
  <si>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</si>
  <si>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</si>
  <si>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</si>
  <si>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</si>
  <si>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</si>
  <si>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</si>
  <si>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</si>
  <si>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</si>
  <si>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</si>
  <si>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</si>
  <si>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</si>
  <si>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</si>
  <si>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</si>
  <si>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</si>
  <si>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</si>
  <si>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</si>
  <si>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</si>
  <si>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</si>
  <si>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</si>
  <si>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</si>
  <si>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</si>
  <si>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</si>
  <si>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</si>
  <si>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</si>
  <si>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</si>
  <si>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</si>
  <si>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</si>
  <si>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</si>
  <si>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</si>
  <si>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</si>
  <si>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</si>
  <si>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</si>
  <si>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</si>
  <si>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</si>
  <si>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</si>
  <si>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</si>
  <si>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</si>
  <si>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</si>
  <si>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</si>
  <si>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</si>
  <si>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</si>
  <si>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</si>
  <si>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</si>
  <si>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</si>
  <si>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</si>
  <si>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</si>
  <si>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</si>
  <si>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</si>
  <si>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</si>
  <si>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</si>
  <si>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</si>
  <si>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</si>
  <si>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</si>
  <si>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</si>
  <si>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</si>
  <si>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</si>
  <si>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</si>
  <si>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</si>
  <si>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</si>
  <si>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</si>
  <si>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</si>
  <si>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</si>
  <si>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</si>
  <si>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</si>
  <si>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</si>
  <si>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</si>
  <si>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</si>
  <si>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</si>
  <si>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</si>
  <si>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</si>
  <si>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</si>
  <si>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</si>
  <si>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</si>
  <si>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</si>
  <si>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</si>
  <si>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</si>
  <si>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</si>
  <si>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</si>
  <si>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</si>
  <si>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</si>
  <si>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</si>
  <si>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</si>
  <si>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</si>
  <si>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</si>
  <si>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</si>
  <si>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</si>
  <si>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</si>
  <si>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</si>
  <si>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</si>
  <si>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</si>
  <si>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</si>
  <si>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</si>
  <si>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</si>
  <si>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</si>
  <si>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</si>
  <si>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</si>
  <si>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</si>
  <si>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</si>
  <si>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</si>
  <si>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</si>
  <si>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</si>
  <si>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</si>
  <si>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</si>
  <si>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</si>
  <si>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</si>
  <si>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</si>
  <si>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</si>
  <si>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</si>
  <si>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</si>
  <si>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</si>
  <si>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</si>
  <si>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</si>
  <si>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</si>
  <si>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</si>
  <si>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</si>
  <si>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</si>
  <si>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</si>
  <si>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</si>
  <si>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</si>
  <si>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</si>
  <si>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</si>
  <si>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</si>
  <si>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</si>
  <si>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</si>
  <si>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</si>
  <si>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</si>
  <si>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</si>
  <si>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</si>
  <si>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</si>
  <si>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</si>
  <si>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</si>
  <si>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</si>
  <si>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</si>
  <si>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</si>
  <si>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</si>
  <si>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</si>
  <si>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</si>
  <si>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</si>
  <si>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</si>
  <si>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</si>
  <si>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</si>
  <si>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</si>
  <si>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</si>
  <si>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</si>
  <si>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</si>
  <si>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</si>
  <si>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</si>
  <si>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</si>
  <si>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</si>
  <si>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</si>
  <si>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</si>
  <si>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</si>
  <si>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</si>
  <si>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</si>
  <si>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</si>
  <si>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</si>
  <si>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</si>
  <si>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</si>
  <si>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</si>
  <si>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</si>
  <si>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</si>
  <si>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</si>
  <si>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</si>
  <si>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</si>
  <si>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</si>
  <si>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</si>
  <si>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</si>
  <si>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</si>
  <si>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</si>
  <si>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</si>
  <si>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</si>
  <si>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</si>
  <si>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</si>
  <si>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</si>
  <si>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</si>
  <si>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</si>
  <si>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</si>
  <si>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</si>
  <si>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</si>
  <si>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</si>
  <si>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</si>
  <si>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</si>
  <si>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</si>
  <si>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</si>
  <si>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</si>
  <si>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</si>
  <si>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</si>
  <si>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</si>
  <si>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</si>
  <si>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</si>
  <si>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</si>
  <si>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</si>
  <si>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</si>
  <si>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</si>
  <si>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</si>
  <si>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</si>
  <si>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</si>
  <si>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</si>
  <si>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</si>
  <si>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</si>
  <si>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</si>
  <si>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</si>
  <si>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</si>
  <si>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</si>
  <si>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</si>
  <si>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</si>
  <si>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</si>
  <si>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</si>
  <si>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</si>
  <si>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</si>
  <si>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</si>
  <si>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</si>
  <si>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</si>
  <si>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</si>
  <si>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</si>
  <si>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</si>
  <si>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</si>
  <si>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</si>
  <si>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</si>
  <si>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</si>
  <si>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</si>
  <si>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</si>
  <si>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</si>
  <si>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</si>
  <si>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</si>
  <si>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</si>
  <si>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</si>
  <si>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</si>
  <si>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</si>
  <si>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</si>
  <si>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</si>
  <si>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</si>
  <si>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</si>
  <si>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</si>
  <si>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</si>
  <si>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</si>
  <si>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</si>
  <si>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</si>
  <si>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</si>
  <si>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</si>
  <si>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</si>
  <si>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</si>
  <si>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</si>
  <si>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</si>
  <si>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</si>
  <si>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</si>
  <si>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</si>
  <si>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</si>
  <si>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</si>
  <si>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</si>
  <si>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</si>
  <si>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</si>
  <si>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</si>
  <si>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</si>
  <si>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</si>
  <si>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</si>
  <si>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</si>
  <si>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</si>
  <si>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</si>
  <si>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</si>
  <si>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</si>
  <si>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</si>
  <si>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</si>
  <si>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</si>
  <si>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</si>
  <si>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</si>
  <si>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</si>
  <si>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</si>
  <si>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</si>
  <si>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</si>
  <si>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</si>
  <si>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</si>
  <si>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</si>
  <si>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</si>
  <si>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</si>
  <si>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</si>
  <si>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</si>
  <si>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</si>
  <si>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</si>
  <si>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</si>
  <si>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</si>
  <si>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</si>
  <si>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</si>
  <si>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</si>
  <si>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</si>
  <si>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</si>
  <si>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</si>
  <si>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</si>
  <si>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</si>
  <si>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</si>
  <si>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</si>
  <si>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</si>
  <si>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</si>
  <si>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</si>
  <si>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</si>
  <si>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</si>
  <si>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</si>
  <si>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</si>
  <si>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</si>
  <si>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</si>
  <si>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</si>
  <si>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</si>
  <si>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</si>
  <si>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</si>
  <si>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</si>
  <si>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</si>
  <si>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</si>
  <si>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</si>
  <si>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</si>
  <si>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</si>
  <si>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</si>
  <si>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</si>
  <si>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</si>
  <si>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</si>
  <si>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</si>
  <si>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</si>
  <si>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</si>
  <si>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</si>
  <si>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</si>
  <si>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</si>
  <si>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</si>
  <si>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</si>
  <si>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</si>
  <si>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</si>
  <si>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</si>
  <si>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</si>
  <si>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</si>
  <si>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</si>
  <si>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</si>
  <si>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</si>
  <si>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</si>
  <si>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</si>
  <si>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</si>
  <si>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</si>
  <si>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</si>
  <si>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</si>
  <si>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</si>
  <si>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</si>
  <si>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</si>
  <si>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</si>
  <si>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</si>
  <si>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</si>
  <si>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</si>
  <si>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</si>
  <si>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</si>
  <si>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</si>
  <si>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</si>
  <si>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</si>
  <si>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</si>
  <si>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</si>
  <si>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</si>
  <si>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</si>
  <si>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</si>
  <si>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</si>
  <si>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</si>
  <si>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</si>
  <si>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</si>
  <si>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</si>
  <si>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</si>
  <si>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</si>
  <si>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</si>
  <si>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</si>
  <si>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</si>
  <si>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</si>
  <si>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</si>
  <si>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</si>
  <si>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</si>
  <si>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</si>
  <si>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</si>
  <si>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</si>
  <si>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</si>
  <si>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</si>
  <si>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</si>
  <si>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</si>
  <si>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</si>
  <si>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</si>
  <si>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</si>
  <si>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</si>
  <si>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</si>
  <si>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</si>
  <si>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</si>
  <si>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</si>
  <si>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</si>
  <si>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</si>
  <si>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</si>
  <si>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</si>
  <si>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</si>
  <si>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</si>
  <si>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</si>
  <si>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</si>
  <si>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</si>
  <si>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</si>
  <si>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</si>
  <si>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</si>
  <si>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</si>
  <si>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</si>
  <si>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</si>
  <si>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</si>
  <si>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</si>
  <si>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</si>
  <si>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</si>
  <si>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</si>
  <si>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</si>
  <si>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</si>
  <si>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</si>
  <si>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</si>
  <si>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</si>
  <si>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</si>
  <si>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</si>
  <si>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</si>
  <si>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</si>
  <si>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</si>
  <si>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</si>
  <si>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</si>
  <si>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</si>
  <si>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</si>
  <si>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</si>
  <si>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</si>
  <si>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</si>
  <si>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</si>
  <si>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</si>
  <si>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</si>
  <si>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</si>
  <si>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</si>
  <si>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</si>
  <si>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</si>
  <si>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</si>
  <si>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</si>
  <si>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</si>
  <si>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</si>
  <si>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</si>
  <si>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</si>
  <si>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</si>
  <si>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</si>
  <si>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</si>
  <si>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</si>
  <si>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</si>
  <si>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</si>
  <si>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</si>
  <si>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</si>
  <si>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</si>
  <si>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</si>
  <si>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</si>
  <si>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</si>
  <si>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</si>
  <si>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</si>
  <si>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</si>
  <si>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</si>
  <si>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</si>
  <si>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</si>
  <si>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</si>
  <si>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</si>
  <si>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</si>
  <si>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</si>
  <si>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</si>
  <si>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</si>
  <si>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</si>
  <si>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</si>
  <si>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</si>
  <si>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</si>
  <si>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</si>
  <si>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</si>
  <si>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</si>
  <si>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</si>
  <si>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</si>
  <si>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</si>
  <si>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</si>
  <si>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</si>
  <si>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</si>
  <si>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</si>
  <si>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</si>
  <si>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</si>
  <si>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</si>
  <si>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</si>
  <si>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</si>
  <si>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</si>
  <si>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</si>
  <si>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</si>
  <si>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</si>
  <si>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</si>
  <si>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</si>
  <si>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</si>
  <si>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</si>
  <si>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</si>
  <si>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</si>
  <si>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</si>
  <si>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</si>
  <si>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</si>
  <si>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</si>
  <si>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</si>
  <si>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</si>
  <si>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</si>
  <si>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</si>
  <si>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</si>
  <si>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</si>
  <si>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</si>
  <si>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</si>
  <si>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</si>
  <si>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</si>
  <si>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</si>
  <si>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</si>
  <si>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</si>
  <si>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</si>
  <si>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</si>
  <si>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</si>
  <si>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</si>
  <si>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</si>
  <si>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</si>
  <si>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</si>
  <si>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</si>
  <si>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</si>
  <si>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</si>
  <si>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</si>
  <si>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</si>
  <si>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</si>
  <si>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</si>
  <si>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</si>
  <si>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</si>
  <si>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</si>
  <si>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</si>
  <si>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</si>
  <si>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</si>
  <si>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</si>
  <si>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</si>
  <si>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</si>
  <si>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</si>
  <si>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</si>
  <si>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</si>
  <si>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</si>
  <si>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</si>
  <si>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</si>
  <si>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</si>
  <si>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</si>
  <si>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</si>
  <si>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</si>
  <si>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</si>
  <si>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</si>
  <si>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</si>
  <si>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</si>
  <si>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</si>
  <si>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</si>
  <si>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</si>
  <si>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</si>
  <si>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</si>
  <si>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</si>
  <si>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</si>
  <si>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</si>
  <si>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</si>
  <si>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</si>
  <si>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</si>
  <si>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</si>
  <si>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</si>
  <si>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</si>
  <si>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</si>
  <si>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</si>
  <si>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</si>
  <si>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</si>
  <si>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</si>
  <si>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</si>
  <si>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</si>
  <si>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</si>
  <si>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</si>
  <si>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</si>
  <si>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</si>
  <si>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</si>
  <si>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</si>
  <si>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</si>
  <si>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</si>
  <si>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</si>
  <si>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</si>
  <si>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</si>
  <si>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</si>
  <si>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</si>
  <si>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</si>
  <si>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</si>
  <si>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</si>
  <si>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</si>
  <si>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</si>
  <si>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</si>
  <si>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</si>
  <si>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</si>
  <si>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</si>
  <si>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</si>
  <si>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</si>
  <si>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</si>
  <si>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</si>
  <si>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</si>
  <si>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</si>
  <si>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</si>
  <si>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</si>
  <si>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</si>
  <si>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</si>
  <si>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</si>
  <si>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</si>
  <si>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</si>
  <si>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</si>
  <si>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</si>
  <si>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</si>
  <si>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</si>
  <si>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</si>
  <si>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</si>
  <si>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</si>
  <si>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</si>
  <si>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</si>
  <si>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</si>
  <si>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</si>
  <si>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</si>
  <si>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</si>
  <si>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</si>
  <si>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</si>
  <si>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</si>
  <si>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</si>
  <si>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</si>
  <si>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</si>
  <si>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</si>
  <si>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</si>
  <si>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</si>
  <si>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</si>
  <si>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</si>
  <si>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</si>
  <si>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</si>
  <si>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</si>
  <si>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</si>
  <si>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</si>
  <si>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</si>
  <si>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</si>
  <si>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</si>
  <si>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</si>
  <si>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</si>
  <si>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</si>
  <si>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</si>
  <si>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</si>
  <si>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</si>
  <si>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</si>
  <si>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</si>
  <si>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</si>
  <si>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</si>
  <si>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</si>
  <si>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</si>
  <si>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</si>
  <si>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</si>
  <si>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</si>
  <si>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</si>
  <si>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</si>
  <si>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</si>
  <si>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</si>
  <si>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</si>
  <si>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</si>
  <si>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</si>
  <si>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</si>
  <si>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</si>
  <si>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</si>
  <si>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</si>
  <si>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</si>
  <si>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</si>
  <si>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</si>
  <si>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</si>
  <si>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</si>
  <si>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</si>
  <si>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</si>
  <si>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</si>
  <si>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</si>
  <si>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</si>
  <si>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</si>
  <si>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</si>
  <si>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</si>
  <si>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</si>
  <si>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</si>
  <si>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</si>
  <si>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</si>
  <si>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</si>
  <si>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</si>
  <si>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</si>
  <si>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</si>
  <si>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</si>
  <si>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</si>
  <si>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</si>
  <si>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</si>
  <si>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</si>
  <si>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</si>
  <si>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</si>
  <si>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</si>
  <si>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</si>
  <si>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</si>
  <si>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</si>
  <si>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</si>
  <si>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</si>
  <si>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</si>
  <si>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</si>
  <si>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</si>
  <si>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</si>
  <si>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</si>
  <si>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</si>
  <si>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</si>
  <si>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</si>
  <si>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</si>
  <si>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</si>
  <si>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</si>
  <si>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</si>
  <si>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</si>
  <si>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</si>
  <si>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</si>
  <si>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</si>
  <si>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</si>
  <si>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</si>
  <si>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</si>
  <si>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</si>
  <si>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</si>
  <si>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</si>
  <si>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</si>
  <si>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</si>
  <si>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</si>
  <si>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</si>
  <si>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</si>
  <si>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</si>
  <si>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</si>
  <si>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</si>
  <si>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</si>
  <si>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</si>
  <si>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</si>
  <si>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</si>
  <si>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</si>
  <si>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</si>
  <si>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</si>
  <si>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</si>
  <si>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</si>
  <si>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</si>
  <si>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</si>
  <si>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</si>
  <si>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</si>
  <si>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</si>
  <si>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</si>
  <si>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</si>
  <si>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</si>
  <si>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</si>
  <si>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</si>
  <si>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</si>
  <si>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</si>
  <si>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</si>
  <si>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</si>
  <si>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</si>
  <si>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</si>
  <si>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</si>
  <si>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</si>
  <si>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</si>
  <si>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</si>
  <si>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</si>
  <si>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</si>
  <si>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</si>
  <si>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</si>
  <si>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</si>
  <si>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</si>
  <si>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</si>
  <si>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</si>
  <si>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</si>
  <si>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</si>
  <si>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</si>
  <si>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</si>
  <si>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</si>
  <si>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</si>
  <si>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</si>
  <si>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</si>
  <si>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</si>
  <si>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</si>
  <si>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</si>
  <si>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</si>
  <si>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</si>
  <si>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</si>
  <si>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</si>
  <si>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</si>
  <si>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</si>
  <si>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</si>
  <si>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</si>
  <si>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</si>
  <si>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</si>
  <si>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</si>
  <si>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</si>
  <si>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</si>
  <si>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</si>
  <si>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</si>
  <si>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</si>
  <si>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</si>
  <si>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</si>
  <si>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</si>
  <si>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</si>
  <si>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</si>
  <si>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</si>
  <si>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</si>
  <si>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</si>
  <si>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</si>
  <si>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</si>
  <si>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</si>
  <si>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</si>
  <si>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</si>
  <si>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</si>
  <si>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</si>
  <si>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</si>
  <si>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</si>
  <si>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</si>
  <si>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</si>
  <si>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</si>
  <si>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</si>
  <si>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</si>
  <si>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</si>
  <si>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</si>
  <si>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</si>
  <si>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</si>
  <si>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</si>
  <si>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</si>
  <si>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</si>
  <si>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</si>
  <si>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</si>
  <si>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</si>
  <si>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</si>
  <si>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</si>
  <si>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</si>
  <si>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</si>
  <si>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</si>
  <si>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</si>
  <si>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</si>
  <si>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</si>
  <si>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</si>
  <si>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</si>
  <si>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</si>
  <si>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</si>
  <si>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</si>
  <si>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</si>
  <si>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</si>
  <si>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</si>
  <si>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</si>
  <si>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</si>
  <si>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</si>
  <si>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</si>
  <si>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</si>
  <si>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</si>
  <si>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</si>
  <si>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</si>
  <si>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</si>
  <si>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</si>
  <si>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</si>
  <si>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</si>
  <si>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</si>
  <si>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</si>
  <si>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</si>
  <si>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</si>
  <si>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</si>
  <si>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</si>
  <si>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</si>
  <si>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</si>
  <si>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</si>
  <si>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</si>
  <si>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</si>
  <si>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</si>
  <si>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</si>
  <si>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</si>
  <si>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</si>
  <si>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</si>
  <si>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</si>
  <si>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</si>
  <si>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</si>
  <si>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</si>
  <si>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</si>
  <si>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</si>
  <si>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</si>
  <si>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</si>
  <si>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</si>
  <si>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</si>
  <si>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</si>
  <si>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</si>
  <si>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</si>
  <si>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</si>
  <si>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</si>
  <si>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</si>
  <si>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</si>
  <si>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</si>
  <si>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</si>
  <si>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</si>
  <si>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</si>
  <si>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</si>
  <si>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</si>
  <si>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</si>
  <si>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</si>
  <si>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</si>
  <si>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</si>
  <si>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</si>
  <si>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</si>
  <si>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</si>
  <si>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</si>
  <si>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</si>
  <si>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</si>
  <si>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</si>
  <si>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</si>
  <si>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</si>
  <si>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</si>
  <si>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</si>
  <si>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</si>
  <si>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</si>
  <si>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</si>
  <si>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</si>
  <si>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</si>
  <si>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</si>
  <si>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</si>
  <si>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</si>
  <si>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</si>
  <si>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</si>
  <si>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</si>
  <si>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</si>
  <si>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</si>
  <si>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</si>
  <si>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</si>
  <si>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</si>
  <si>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</si>
  <si>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</si>
  <si>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</si>
  <si>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</si>
  <si>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</si>
  <si>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</si>
  <si>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</si>
  <si>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</si>
  <si>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</si>
  <si>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</si>
  <si>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</si>
  <si>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</si>
  <si>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</si>
  <si>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</si>
  <si>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</si>
  <si>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</si>
  <si>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</si>
  <si>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</si>
  <si>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</si>
  <si>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</si>
  <si>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</si>
  <si>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</si>
  <si>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</si>
  <si>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</si>
  <si>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</si>
  <si>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</si>
  <si>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</si>
  <si>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</si>
  <si>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</si>
  <si>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</si>
  <si>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</si>
  <si>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</si>
  <si>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</si>
  <si>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</si>
  <si>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</si>
  <si>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</si>
  <si>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</si>
  <si>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</si>
  <si>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</si>
  <si>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</si>
  <si>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</si>
  <si>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</si>
  <si>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</si>
  <si>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</si>
  <si>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</si>
  <si>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</si>
  <si>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</si>
  <si>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</si>
  <si>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</si>
  <si>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</si>
  <si>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</si>
  <si>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</si>
  <si>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</si>
  <si>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</si>
  <si>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</si>
  <si>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</si>
  <si>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</si>
  <si>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</si>
  <si>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</si>
  <si>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</si>
  <si>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</si>
  <si>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</si>
  <si>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</si>
  <si>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</si>
  <si>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</si>
  <si>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</si>
  <si>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</si>
  <si>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</si>
  <si>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</si>
  <si>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</si>
  <si>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</si>
  <si>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</si>
  <si>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</si>
  <si>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</si>
  <si>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</si>
  <si>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</si>
  <si>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</si>
  <si>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</si>
  <si>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</si>
  <si>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</si>
  <si>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</si>
  <si>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</si>
  <si>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</si>
  <si>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</si>
  <si>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</si>
  <si>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</si>
  <si>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</si>
  <si>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</si>
  <si>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</si>
  <si>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</si>
  <si>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</si>
  <si>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</si>
  <si>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</si>
  <si>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</si>
  <si>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</si>
  <si>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</si>
  <si>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</si>
  <si>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</si>
  <si>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</si>
  <si>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</si>
  <si>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</si>
  <si>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</si>
  <si>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</si>
  <si>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</si>
  <si>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</si>
  <si>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</si>
  <si>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</si>
  <si>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</si>
  <si>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</si>
  <si>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</si>
  <si>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</si>
  <si>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</si>
  <si>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</si>
  <si>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</si>
  <si>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</si>
  <si>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</si>
  <si>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</si>
  <si>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</si>
  <si>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</si>
  <si>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</si>
  <si>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</si>
  <si>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</si>
  <si>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</si>
  <si>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</si>
  <si>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</si>
  <si>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</si>
  <si>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</si>
  <si>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</si>
  <si>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</si>
  <si>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</si>
  <si>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</si>
  <si>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</si>
  <si>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</si>
  <si>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</si>
  <si>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</si>
  <si>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</si>
  <si>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</si>
  <si>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</si>
  <si>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</si>
  <si>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</si>
  <si>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</si>
  <si>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</si>
  <si>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</si>
  <si>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</si>
  <si>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</si>
  <si>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</si>
  <si>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</si>
  <si>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</si>
  <si>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</si>
  <si>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</si>
  <si>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</si>
  <si>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</si>
  <si>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</si>
  <si>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</si>
  <si>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</si>
  <si>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</si>
  <si>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</si>
  <si>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</si>
  <si>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</si>
  <si>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</si>
  <si>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</si>
  <si>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</si>
  <si>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</si>
  <si>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</si>
  <si>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</si>
  <si>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</si>
  <si>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</si>
  <si>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</si>
  <si>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</si>
  <si>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</si>
  <si>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</si>
  <si>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</si>
  <si>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</si>
  <si>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</si>
  <si>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</si>
  <si>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</si>
  <si>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</si>
  <si>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</si>
  <si>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</si>
  <si>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</si>
  <si>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</si>
  <si>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</si>
  <si>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</si>
  <si>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</si>
  <si>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</si>
  <si>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</si>
  <si>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</si>
  <si>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</si>
  <si>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</si>
  <si>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</si>
  <si>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</si>
  <si>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</si>
  <si>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</si>
  <si>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</si>
  <si>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</si>
  <si>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</si>
  <si>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</si>
  <si>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</si>
  <si>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</si>
  <si>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</si>
  <si>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</si>
  <si>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</si>
  <si>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</si>
  <si>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</si>
  <si>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</si>
  <si>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</si>
  <si>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</si>
  <si>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</si>
  <si>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</si>
  <si>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</si>
  <si>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</si>
  <si>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</si>
  <si>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</si>
  <si>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</si>
  <si>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</si>
  <si>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</si>
  <si>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</si>
  <si>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</si>
  <si>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</si>
  <si>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</si>
  <si>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</si>
  <si>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</si>
  <si>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</si>
  <si>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</si>
  <si>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</si>
  <si>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</si>
  <si>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</si>
  <si>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</si>
  <si>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</si>
  <si>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</si>
  <si>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</si>
  <si>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</si>
  <si>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</si>
  <si>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</si>
  <si>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</si>
  <si>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</si>
  <si>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</si>
  <si>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</si>
  <si>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</si>
  <si>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</si>
  <si>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</si>
  <si>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</si>
  <si>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</si>
  <si>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</si>
  <si>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</si>
  <si>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</si>
  <si>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</si>
  <si>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</si>
  <si>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</si>
  <si>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</si>
  <si>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</si>
  <si>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</si>
  <si>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</si>
  <si>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</si>
  <si>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</si>
  <si>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</si>
  <si>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</si>
  <si>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</si>
  <si>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</si>
  <si>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</si>
  <si>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</si>
  <si>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</si>
  <si>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</si>
  <si>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</si>
  <si>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</si>
  <si>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</si>
  <si>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</si>
  <si>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</si>
  <si>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</si>
  <si>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</si>
  <si>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</si>
  <si>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</si>
  <si>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</si>
  <si>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</si>
  <si>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</si>
  <si>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</si>
  <si>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</si>
  <si>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</si>
  <si>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</si>
  <si>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</si>
  <si>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</si>
  <si>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</si>
  <si>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</si>
  <si>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</si>
  <si>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</si>
  <si>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</si>
  <si>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</si>
  <si>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</si>
  <si>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</si>
  <si>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</si>
  <si>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</si>
  <si>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</si>
  <si>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</si>
  <si>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</si>
  <si>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</si>
  <si>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</si>
  <si>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</si>
  <si>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</si>
  <si>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</si>
  <si>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</si>
  <si>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</si>
  <si>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</si>
  <si>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</si>
  <si>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</si>
  <si>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</si>
  <si>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</si>
  <si>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</si>
  <si>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</si>
  <si>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</si>
  <si>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</si>
  <si>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</si>
  <si>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</si>
  <si>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</si>
  <si>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</si>
  <si>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</si>
  <si>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</si>
  <si>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</si>
  <si>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</si>
  <si>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</si>
  <si>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</si>
  <si>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</si>
  <si>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</si>
  <si>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</si>
  <si>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</si>
  <si>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</si>
  <si>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</si>
  <si>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</si>
  <si>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</si>
  <si>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</si>
  <si>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</si>
  <si>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</si>
  <si>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</si>
  <si>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</si>
  <si>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</si>
  <si>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</si>
  <si>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</si>
  <si>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</si>
  <si>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</si>
  <si>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</si>
  <si>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</si>
  <si>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</si>
  <si>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</si>
  <si>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</si>
  <si>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</si>
  <si>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</si>
  <si>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</si>
  <si>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</si>
  <si>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</si>
  <si>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</si>
  <si>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</si>
  <si>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</si>
  <si>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</si>
  <si>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</si>
  <si>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</si>
  <si>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</si>
  <si>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</si>
  <si>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</si>
  <si>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</si>
  <si>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</si>
  <si>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</si>
  <si>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</si>
  <si>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</si>
  <si>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</si>
  <si>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</si>
  <si>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</si>
  <si>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</si>
  <si>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</si>
  <si>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</si>
  <si>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</si>
  <si>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</si>
  <si>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</si>
  <si>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</si>
  <si>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</si>
  <si>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</si>
  <si>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</si>
  <si>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</si>
  <si>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</si>
  <si>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</si>
  <si>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</si>
  <si>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</si>
  <si>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</si>
  <si>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</si>
  <si>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</si>
  <si>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</si>
  <si>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</si>
  <si>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</si>
  <si>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</si>
  <si>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</si>
  <si>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</si>
  <si>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</si>
  <si>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</si>
  <si>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</si>
  <si>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</si>
  <si>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</si>
  <si>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</si>
  <si>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</si>
  <si>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</si>
  <si>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</si>
  <si>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</si>
  <si>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</si>
  <si>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</si>
  <si>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</si>
  <si>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</si>
  <si>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</si>
  <si>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</si>
  <si>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</si>
  <si>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</si>
  <si>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</si>
  <si>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</si>
  <si>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</si>
  <si>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</si>
  <si>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</si>
  <si>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</si>
  <si>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</si>
  <si>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</si>
  <si>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</si>
  <si>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</si>
  <si>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</si>
  <si>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</si>
  <si>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</si>
  <si>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</si>
  <si>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</si>
  <si>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</si>
  <si>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</si>
  <si>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</si>
  <si>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</si>
  <si>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</si>
  <si>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</si>
  <si>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</si>
  <si>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</si>
  <si>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</si>
  <si>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</si>
  <si>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</si>
  <si>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</si>
  <si>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</si>
  <si>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</si>
  <si>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</si>
  <si>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</si>
  <si>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</si>
  <si>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</si>
  <si>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</si>
  <si>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</si>
  <si>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</si>
  <si>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</si>
  <si>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</si>
  <si>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</si>
  <si>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</si>
  <si>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</si>
  <si>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</si>
  <si>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</si>
  <si>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</si>
  <si>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</si>
  <si>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</si>
  <si>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</si>
  <si>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</si>
  <si>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</si>
  <si>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</si>
  <si>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</si>
  <si>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</si>
  <si>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</si>
  <si>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</si>
  <si>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</si>
  <si>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</si>
  <si>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</si>
  <si>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</si>
  <si>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</si>
  <si>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</si>
  <si>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</si>
  <si>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</si>
  <si>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</si>
  <si>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</si>
  <si>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</si>
  <si>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</si>
  <si>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</si>
  <si>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</si>
  <si>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</si>
  <si>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</si>
  <si>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</si>
  <si>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</si>
  <si>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</si>
  <si>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</si>
  <si>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</si>
  <si>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</si>
  <si>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</si>
  <si>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</si>
  <si>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</si>
  <si>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</si>
  <si>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</si>
  <si>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</si>
  <si>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</si>
  <si>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</si>
  <si>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</si>
  <si>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</si>
  <si>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</si>
  <si>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</si>
  <si>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</si>
  <si>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</si>
  <si>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</si>
  <si>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</si>
  <si>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</si>
  <si>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</si>
  <si>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</si>
  <si>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</si>
  <si>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</si>
  <si>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</si>
  <si>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</si>
  <si>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</si>
  <si>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</si>
  <si>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</si>
  <si>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</si>
  <si>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</si>
  <si>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</si>
  <si>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</si>
  <si>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</si>
  <si>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</si>
  <si>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</si>
  <si>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</si>
  <si>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</si>
  <si>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</si>
  <si>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</si>
  <si>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</si>
  <si>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</si>
  <si>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</si>
  <si>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</si>
  <si>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</si>
  <si>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</si>
  <si>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</si>
  <si>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</si>
  <si>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</si>
  <si>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</si>
  <si>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</si>
  <si>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</si>
  <si>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</si>
  <si>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</si>
  <si>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</si>
  <si>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</si>
  <si>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</si>
  <si>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</si>
  <si>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</si>
  <si>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</si>
  <si>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</si>
  <si>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</si>
  <si>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</si>
  <si>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</si>
  <si>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</si>
  <si>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</si>
  <si>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</si>
  <si>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</si>
  <si>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</si>
  <si>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</si>
  <si>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</si>
  <si>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</si>
  <si>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</si>
  <si>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</si>
  <si>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</si>
  <si>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</si>
  <si>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</si>
  <si>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</si>
  <si>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</si>
  <si>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</si>
  <si>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</si>
  <si>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</si>
  <si>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</si>
  <si>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</si>
  <si>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</si>
  <si>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</si>
  <si>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</si>
  <si>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</si>
  <si>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</si>
  <si>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</si>
  <si>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</si>
  <si>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</si>
  <si>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</si>
  <si>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</si>
  <si>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</si>
  <si>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</si>
  <si>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</si>
  <si>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</si>
  <si>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</si>
  <si>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</si>
  <si>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</si>
  <si>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</si>
  <si>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</si>
  <si>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</si>
  <si>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</si>
  <si>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</si>
  <si>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</si>
  <si>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</si>
  <si>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</si>
  <si>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</si>
  <si>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</si>
  <si>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</si>
  <si>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</si>
  <si>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</si>
  <si>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</si>
  <si>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</si>
  <si>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</si>
  <si>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</si>
  <si>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</si>
  <si>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</si>
  <si>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</si>
  <si>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</si>
  <si>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</si>
  <si>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</si>
  <si>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</si>
  <si>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</si>
  <si>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</si>
  <si>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</si>
  <si>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</si>
  <si>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</si>
  <si>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</si>
  <si>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</si>
  <si>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</si>
  <si>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</si>
  <si>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</si>
  <si>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</si>
  <si>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</si>
  <si>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</si>
  <si>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</si>
  <si>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</si>
  <si>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</si>
  <si>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</si>
  <si>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</si>
  <si>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</si>
  <si>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</si>
  <si>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</si>
  <si>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</si>
  <si>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</si>
  <si>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</si>
  <si>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</si>
  <si>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</si>
  <si>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</si>
  <si>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</si>
  <si>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</si>
  <si>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</si>
  <si>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</si>
  <si>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</si>
  <si>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</si>
  <si>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</si>
  <si>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</si>
  <si>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</si>
  <si>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</si>
  <si>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</si>
  <si>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</si>
  <si>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</si>
  <si>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</si>
  <si>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</si>
  <si>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</si>
  <si>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</si>
  <si>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</si>
  <si>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</si>
  <si>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</si>
  <si>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</si>
  <si>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</si>
  <si>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</si>
  <si>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</si>
  <si>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</si>
  <si>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</si>
  <si>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</si>
  <si>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</si>
  <si>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</si>
  <si>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</si>
  <si>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</si>
  <si>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</si>
  <si>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</si>
  <si>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</si>
  <si>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</si>
  <si>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</si>
  <si>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</si>
  <si>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</si>
  <si>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</si>
  <si>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</si>
  <si>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</si>
  <si>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</si>
  <si>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</si>
  <si>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</si>
  <si>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</si>
  <si>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</si>
  <si>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</si>
  <si>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</si>
  <si>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</si>
  <si>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</si>
  <si>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</si>
  <si>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</si>
  <si>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</si>
  <si>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</si>
  <si>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</si>
  <si>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</si>
  <si>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</si>
  <si>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</si>
  <si>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</si>
  <si>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</si>
  <si>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</si>
  <si>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</si>
  <si>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</si>
  <si>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</si>
  <si>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</si>
  <si>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</si>
  <si>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</si>
  <si>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</si>
  <si>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</si>
  <si>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</si>
  <si>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</si>
  <si>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</si>
  <si>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</si>
  <si>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</si>
  <si>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</si>
  <si>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</si>
  <si>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</si>
  <si>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</si>
  <si>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</si>
  <si>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</si>
  <si>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</si>
  <si>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</si>
  <si>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</si>
  <si>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</si>
  <si>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</si>
  <si>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</si>
  <si>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</si>
  <si>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</si>
  <si>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</si>
  <si>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</si>
  <si>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</si>
  <si>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</si>
  <si>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</si>
  <si>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</si>
  <si>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</si>
  <si>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</si>
  <si>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</si>
  <si>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</si>
  <si>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</si>
  <si>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</si>
  <si>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</si>
  <si>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</si>
  <si>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</si>
  <si>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</si>
  <si>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</si>
  <si>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</si>
  <si>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</si>
  <si>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</si>
  <si>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</si>
  <si>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</si>
  <si>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</si>
  <si>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</si>
  <si>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</si>
  <si>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</si>
  <si>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</si>
  <si>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</si>
  <si>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</si>
  <si>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</si>
  <si>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</si>
  <si>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</si>
  <si>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</si>
  <si>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</si>
  <si>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</si>
  <si>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</si>
  <si>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</si>
  <si>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</si>
  <si>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</si>
  <si>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</si>
  <si>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</si>
  <si>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</si>
  <si>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</si>
  <si>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</si>
  <si>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</si>
  <si>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</si>
  <si>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</si>
  <si>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</si>
  <si>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</si>
  <si>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</si>
  <si>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</si>
  <si>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</si>
  <si>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</si>
  <si>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</si>
  <si>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</si>
  <si>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</si>
  <si>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</si>
  <si>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</si>
  <si>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</si>
  <si>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</si>
  <si>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</si>
  <si>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</si>
  <si>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</si>
  <si>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</si>
  <si>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</si>
  <si>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</si>
  <si>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</si>
  <si>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</si>
  <si>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</si>
  <si>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</si>
  <si>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</si>
  <si>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</si>
  <si>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</si>
  <si>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</si>
  <si>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</si>
  <si>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</si>
  <si>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</si>
  <si>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</si>
  <si>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</si>
  <si>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</si>
  <si>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</si>
  <si>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</si>
  <si>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</si>
  <si>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</si>
  <si>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</si>
  <si>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</si>
  <si>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</si>
  <si>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</si>
  <si>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</si>
  <si>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</si>
  <si>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</si>
  <si>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</si>
  <si>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</si>
  <si>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</si>
  <si>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</si>
  <si>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</si>
  <si>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</si>
  <si>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</si>
  <si>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</si>
  <si>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</si>
  <si>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</si>
  <si>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</si>
  <si>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</si>
  <si>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</si>
  <si>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</si>
  <si>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</si>
  <si>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</si>
  <si>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</si>
  <si>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</si>
  <si>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</si>
  <si>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</si>
  <si>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</si>
  <si>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</si>
  <si>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</si>
  <si>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</si>
  <si>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</si>
  <si>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</si>
  <si>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</si>
  <si>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</si>
  <si>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</si>
  <si>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</si>
  <si>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</si>
  <si>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</si>
  <si>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</si>
  <si>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</si>
  <si>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</si>
  <si>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</si>
  <si>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</si>
  <si>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</si>
  <si>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</si>
  <si>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</si>
  <si>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</si>
  <si>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</si>
  <si>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</si>
  <si>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</si>
  <si>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</si>
  <si>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</si>
  <si>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</si>
  <si>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</si>
  <si>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</si>
  <si>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</si>
  <si>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</si>
  <si>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</si>
  <si>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</si>
  <si>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</si>
  <si>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</si>
  <si>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</si>
  <si>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</si>
  <si>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</si>
  <si>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</si>
  <si>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</si>
  <si>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</si>
  <si>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</si>
  <si>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</si>
  <si>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</si>
  <si>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</si>
  <si>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</si>
  <si>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</si>
  <si>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</si>
  <si>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</si>
  <si>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</si>
  <si>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</si>
  <si>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</si>
  <si>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</si>
  <si>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</si>
  <si>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</si>
  <si>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</si>
  <si>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</si>
  <si>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</si>
  <si>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</si>
  <si>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</si>
  <si>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</si>
  <si>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</si>
  <si>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</si>
  <si>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</si>
  <si>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</si>
  <si>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</si>
  <si>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</si>
  <si>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</si>
  <si>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</si>
  <si>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</si>
  <si>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</si>
  <si>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</si>
  <si>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</si>
  <si>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</si>
  <si>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</si>
  <si>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</si>
  <si>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</si>
  <si>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</si>
  <si>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</si>
  <si>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</si>
  <si>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</si>
  <si>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</si>
  <si>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</si>
  <si>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</si>
  <si>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</si>
  <si>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</si>
  <si>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</si>
  <si>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</si>
  <si>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</si>
  <si>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</si>
  <si>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</si>
  <si>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</si>
  <si>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</si>
  <si>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</si>
  <si>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</si>
  <si>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</si>
  <si>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</si>
  <si>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</si>
  <si>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</si>
  <si>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</si>
  <si>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</si>
  <si>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</si>
  <si>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</si>
  <si>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</si>
  <si>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</si>
  <si>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</si>
  <si>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</si>
  <si>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</si>
  <si>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</si>
  <si>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</si>
  <si>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</si>
  <si>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</si>
  <si>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</si>
  <si>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</si>
  <si>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</si>
  <si>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</si>
  <si>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</si>
  <si>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</si>
  <si>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</si>
  <si>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</si>
  <si>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</si>
  <si>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</si>
  <si>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</si>
  <si>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</si>
  <si>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</si>
  <si>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</si>
  <si>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</si>
  <si>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</si>
  <si>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</si>
  <si>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</si>
  <si>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</si>
  <si>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</si>
  <si>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</si>
  <si>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</si>
  <si>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</si>
  <si>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</si>
  <si>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</si>
  <si>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</si>
  <si>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</si>
  <si>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</si>
  <si>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</si>
  <si>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</si>
  <si>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</si>
  <si>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</si>
  <si>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</si>
  <si>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</si>
  <si>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</si>
  <si>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</si>
  <si>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</si>
  <si>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</si>
  <si>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</si>
  <si>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</si>
  <si>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</si>
  <si>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</si>
  <si>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</si>
  <si>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</si>
  <si>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</si>
  <si>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</si>
  <si>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</si>
  <si>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</si>
  <si>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</si>
  <si>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</si>
  <si>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</si>
  <si>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</si>
  <si>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</si>
  <si>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</si>
  <si>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</si>
  <si>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</si>
  <si>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</si>
  <si>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</si>
  <si>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</si>
  <si>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</si>
  <si>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</si>
  <si>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</si>
  <si>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</si>
  <si>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</si>
  <si>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</si>
  <si>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</si>
  <si>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</si>
  <si>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</si>
  <si>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</si>
  <si>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</si>
  <si>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</si>
  <si>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</si>
  <si>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</si>
  <si>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</si>
  <si>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</si>
  <si>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</si>
  <si>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</si>
  <si>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</si>
  <si>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</si>
  <si>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</si>
  <si>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</si>
  <si>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</si>
  <si>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</si>
  <si>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</si>
  <si>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</si>
  <si>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</si>
  <si>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</si>
  <si>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</si>
  <si>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</si>
  <si>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</si>
  <si>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</si>
  <si>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</si>
  <si>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</si>
  <si>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</si>
  <si>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</si>
  <si>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</si>
  <si>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</si>
  <si>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</si>
  <si>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</si>
  <si>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</si>
  <si>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</si>
  <si>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</si>
  <si>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</si>
  <si>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</si>
  <si>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</si>
  <si>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</si>
  <si>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</si>
  <si>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</si>
  <si>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</si>
  <si>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</si>
  <si>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</si>
  <si>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</si>
  <si>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</si>
  <si>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</si>
  <si>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</si>
  <si>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</si>
  <si>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</si>
  <si>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</si>
  <si>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</si>
  <si>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</si>
  <si>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</si>
  <si>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</si>
  <si>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</si>
  <si>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</si>
  <si>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</si>
  <si>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</si>
  <si>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</si>
  <si>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</si>
  <si>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</si>
  <si>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</si>
  <si>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</si>
  <si>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</si>
  <si>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</si>
  <si>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</si>
  <si>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</si>
  <si>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</si>
  <si>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</si>
  <si>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</si>
  <si>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</si>
  <si>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</si>
  <si>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</si>
  <si>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</si>
  <si>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</si>
  <si>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</si>
  <si>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</si>
  <si>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</si>
  <si>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</si>
  <si>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</si>
  <si>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</si>
  <si>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</si>
  <si>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</si>
  <si>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</si>
  <si>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</si>
  <si>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</si>
  <si>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</si>
  <si>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</si>
  <si>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</si>
  <si>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</si>
  <si>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</si>
  <si>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</si>
  <si>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</si>
  <si>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</si>
  <si>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</si>
  <si>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</si>
  <si>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</si>
  <si>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</si>
  <si>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</si>
  <si>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</si>
  <si>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</si>
  <si>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</si>
  <si>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</si>
  <si>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</si>
  <si>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</si>
  <si>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</si>
  <si>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</si>
  <si>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</si>
  <si>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</si>
  <si>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</si>
  <si>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</si>
  <si>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</si>
  <si>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</si>
  <si>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</si>
  <si>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</si>
  <si>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</si>
  <si>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</si>
  <si>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</si>
  <si>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</si>
  <si>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</si>
  <si>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</si>
  <si>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</si>
  <si>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</si>
  <si>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</si>
  <si>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</si>
  <si>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</si>
  <si>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</si>
  <si>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</si>
  <si>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</si>
  <si>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</si>
  <si>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</si>
  <si>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</si>
  <si>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</si>
  <si>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</si>
  <si>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</si>
  <si>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</si>
  <si>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</si>
  <si>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</si>
  <si>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</si>
  <si>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</si>
  <si>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</si>
  <si>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</si>
  <si>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</si>
  <si>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</si>
  <si>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</si>
  <si>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</si>
  <si>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</si>
  <si>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</si>
  <si>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</si>
  <si>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</si>
  <si>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</si>
  <si>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</si>
  <si>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</si>
  <si>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</si>
  <si>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</si>
  <si>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</si>
  <si>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</si>
  <si>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</si>
  <si>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</si>
  <si>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</si>
  <si>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</si>
  <si>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</si>
  <si>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</si>
  <si>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</si>
  <si>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</si>
  <si>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</si>
  <si>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</si>
  <si>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</si>
  <si>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</si>
  <si>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</si>
  <si>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</si>
  <si>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</si>
  <si>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</si>
  <si>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</si>
  <si>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</si>
  <si>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</si>
  <si>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</si>
  <si>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</si>
  <si>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</si>
  <si>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</si>
  <si>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</si>
  <si>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</si>
  <si>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</si>
  <si>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</si>
  <si>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</si>
  <si>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</si>
  <si>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</si>
  <si>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</si>
  <si>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</si>
  <si>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</si>
  <si>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</si>
  <si>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</si>
  <si>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</si>
  <si>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</si>
  <si>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</si>
  <si>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</si>
  <si>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</si>
  <si>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</si>
  <si>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</si>
  <si>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</si>
  <si>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</si>
  <si>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</si>
  <si>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</si>
  <si>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</si>
  <si>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</si>
  <si>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</si>
  <si>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</si>
  <si>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</si>
  <si>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</si>
  <si>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</si>
  <si>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</si>
  <si>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</si>
  <si>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</si>
  <si>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</si>
  <si>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</si>
  <si>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</si>
  <si>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</si>
  <si>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</si>
  <si>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</si>
  <si>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</si>
  <si>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</si>
  <si>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</si>
  <si>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</si>
  <si>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</si>
  <si>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</si>
  <si>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</si>
  <si>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</si>
  <si>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</si>
  <si>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</si>
  <si>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</si>
  <si>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</si>
  <si>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</si>
  <si>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</si>
  <si>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</si>
  <si>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</si>
  <si>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</si>
  <si>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</si>
  <si>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</si>
  <si>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</si>
  <si>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</si>
  <si>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</si>
  <si>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</si>
  <si>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</si>
  <si>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</si>
  <si>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</si>
  <si>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</si>
  <si>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</si>
  <si>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</si>
  <si>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</si>
  <si>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</si>
  <si>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</si>
  <si>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</si>
  <si>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</si>
  <si>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</si>
  <si>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</si>
  <si>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</si>
  <si>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</si>
  <si>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</si>
  <si>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</si>
  <si>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</si>
  <si>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</si>
  <si>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</si>
  <si>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</si>
  <si>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</si>
  <si>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</si>
  <si>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</si>
  <si>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</si>
  <si>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</si>
  <si>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</si>
  <si>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</si>
  <si>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</si>
  <si>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</si>
  <si>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</si>
  <si>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</si>
  <si>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</si>
  <si>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</si>
  <si>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</si>
  <si>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</si>
  <si>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</si>
  <si>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</si>
  <si>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</si>
  <si>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</si>
  <si>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</si>
  <si>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</si>
  <si>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</si>
  <si>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</si>
  <si>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</si>
  <si>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</si>
  <si>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</si>
  <si>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</si>
  <si>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</si>
  <si>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</si>
  <si>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</si>
  <si>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</si>
  <si>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</si>
  <si>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</si>
  <si>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</si>
  <si>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</si>
  <si>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</si>
  <si>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</si>
  <si>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</si>
  <si>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</si>
  <si>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</si>
  <si>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</si>
  <si>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</si>
  <si>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</si>
  <si>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</si>
  <si>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</si>
  <si>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</si>
  <si>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</si>
  <si>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</si>
  <si>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</si>
  <si>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</si>
  <si>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</si>
  <si>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</si>
  <si>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</si>
  <si>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</si>
  <si>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</si>
  <si>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</si>
  <si>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</si>
  <si>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</si>
  <si>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</si>
  <si>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</si>
  <si>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</si>
  <si>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</si>
  <si>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</si>
  <si>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</si>
  <si>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</si>
  <si>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</si>
  <si>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</si>
  <si>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</si>
  <si>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</si>
  <si>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</si>
  <si>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</si>
  <si>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</si>
  <si>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</si>
  <si>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</si>
  <si>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</si>
  <si>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</si>
  <si>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</si>
  <si>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</si>
  <si>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</si>
  <si>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</si>
  <si>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</si>
  <si>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</si>
  <si>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</si>
  <si>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</si>
  <si>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</si>
  <si>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</si>
  <si>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</si>
  <si>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</si>
  <si>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</si>
  <si>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</si>
  <si>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</si>
  <si>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</si>
  <si>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</si>
  <si>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</si>
  <si>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</si>
  <si>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</si>
  <si>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</si>
  <si>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</si>
  <si>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</si>
  <si>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</si>
  <si>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</si>
  <si>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</si>
  <si>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</si>
  <si>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</si>
  <si>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</si>
  <si>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</si>
  <si>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</si>
  <si>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</si>
  <si>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</si>
  <si>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</si>
  <si>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</si>
  <si>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</si>
  <si>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</si>
  <si>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</si>
  <si>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</si>
  <si>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</si>
  <si>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</si>
  <si>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</si>
  <si>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</si>
  <si>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</si>
  <si>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</si>
  <si>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</si>
  <si>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</si>
  <si>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</si>
  <si>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</si>
  <si>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</si>
  <si>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</si>
  <si>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</si>
  <si>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</si>
  <si>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</si>
  <si>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</si>
  <si>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</si>
  <si>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</si>
  <si>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</si>
  <si>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</si>
  <si>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</si>
  <si>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</si>
  <si>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</si>
  <si>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</si>
  <si>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</si>
  <si>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</si>
  <si>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</si>
  <si>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</si>
  <si>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</si>
  <si>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</si>
  <si>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</si>
  <si>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</si>
  <si>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</si>
  <si>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</si>
  <si>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</si>
  <si>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</si>
  <si>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</si>
  <si>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</si>
  <si>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</si>
  <si>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</si>
  <si>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</si>
  <si>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</si>
  <si>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</si>
  <si>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</si>
  <si>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</si>
  <si>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</si>
  <si>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</si>
  <si>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</si>
  <si>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</si>
  <si>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</si>
  <si>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</si>
  <si>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</si>
  <si>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</si>
  <si>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</si>
  <si>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</si>
  <si>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</si>
  <si>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</si>
  <si>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</si>
  <si>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</si>
  <si>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</si>
  <si>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</si>
  <si>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</si>
  <si>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</si>
  <si>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</si>
  <si>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</si>
  <si>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</si>
  <si>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</si>
  <si>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</si>
  <si>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</si>
  <si>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</si>
  <si>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</si>
  <si>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</si>
  <si>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</si>
  <si>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</si>
  <si>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</si>
  <si>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</si>
  <si>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</si>
  <si>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</si>
  <si>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</si>
  <si>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</si>
  <si>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</si>
  <si>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</si>
  <si>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</si>
  <si>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</si>
  <si>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</si>
  <si>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</si>
  <si>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</si>
  <si>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</si>
  <si>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</si>
  <si>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</si>
  <si>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</si>
  <si>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</si>
  <si>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</si>
  <si>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</si>
  <si>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</si>
  <si>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</si>
  <si>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</si>
  <si>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</si>
  <si>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</si>
  <si>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</si>
  <si>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</si>
  <si>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</si>
  <si>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</si>
  <si>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</si>
  <si>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</si>
  <si>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</si>
  <si>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</si>
  <si>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</si>
  <si>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</si>
  <si>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</si>
  <si>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</si>
  <si>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</si>
  <si>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</si>
  <si>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</si>
  <si>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</si>
  <si>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</si>
  <si>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</si>
  <si>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</si>
  <si>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</si>
  <si>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</si>
  <si>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</si>
  <si>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</si>
  <si>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</si>
  <si>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</si>
  <si>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</si>
  <si>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</si>
  <si>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</si>
  <si>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</si>
  <si>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</si>
  <si>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</si>
  <si>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</si>
  <si>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</si>
  <si>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</si>
  <si>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</si>
  <si>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</si>
  <si>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</si>
  <si>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</si>
  <si>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</si>
  <si>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</si>
  <si>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</si>
  <si>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</si>
  <si>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</si>
  <si>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</si>
  <si>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</si>
  <si>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</si>
  <si>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</si>
  <si>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</si>
  <si>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</si>
  <si>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</si>
  <si>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</si>
  <si>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</si>
  <si>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</si>
  <si>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</si>
  <si>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</si>
  <si>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</si>
  <si>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</si>
  <si>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</si>
  <si>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</si>
  <si>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</si>
  <si>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</si>
  <si>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</si>
  <si>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</si>
  <si>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</si>
  <si>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</si>
  <si>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</si>
  <si>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</si>
  <si>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</si>
  <si>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</si>
  <si>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</si>
  <si>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</si>
  <si>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</si>
  <si>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</si>
  <si>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</si>
  <si>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</si>
  <si>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</si>
  <si>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</si>
  <si>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</si>
  <si>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</si>
  <si>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</si>
  <si>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</si>
  <si>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</si>
  <si>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</si>
  <si>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</si>
  <si>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</si>
  <si>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</si>
  <si>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</si>
  <si>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</si>
  <si>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</si>
  <si>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</si>
  <si>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</si>
  <si>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</si>
  <si>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</si>
  <si>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</si>
  <si>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</si>
  <si>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</si>
  <si>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</si>
  <si>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</si>
  <si>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</si>
  <si>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</si>
  <si>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</si>
  <si>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</si>
  <si>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</si>
  <si>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</si>
  <si>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</si>
  <si>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</si>
  <si>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</si>
  <si>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</si>
  <si>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</si>
  <si>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</si>
  <si>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</si>
  <si>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</si>
  <si>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</si>
  <si>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</si>
  <si>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</si>
  <si>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</si>
  <si>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</si>
  <si>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</si>
  <si>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</si>
  <si>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</si>
  <si>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</si>
  <si>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</si>
  <si>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</si>
  <si>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</si>
  <si>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</si>
  <si>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</si>
  <si>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</si>
  <si>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</si>
  <si>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</si>
  <si>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</si>
  <si>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</si>
  <si>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</si>
  <si>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</si>
  <si>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</si>
  <si>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</si>
  <si>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</si>
  <si>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</si>
  <si>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</si>
  <si>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</si>
  <si>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</si>
  <si>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</si>
  <si>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</si>
  <si>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</si>
  <si>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</si>
  <si>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</si>
  <si>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</si>
  <si>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</si>
  <si>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</si>
  <si>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</si>
  <si>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</si>
  <si>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</si>
  <si>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</si>
  <si>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</si>
  <si>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</si>
  <si>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</si>
  <si>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</si>
  <si>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</si>
  <si>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</si>
  <si>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</si>
  <si>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</si>
  <si>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</si>
  <si>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</si>
  <si>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</si>
  <si>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</si>
  <si>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</si>
  <si>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</si>
  <si>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</si>
  <si>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</si>
  <si>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</si>
  <si>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</si>
  <si>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</si>
  <si>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</si>
  <si>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</si>
  <si>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</si>
  <si>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</si>
  <si>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</si>
  <si>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</si>
  <si>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</si>
  <si>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</si>
  <si>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</si>
  <si>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</si>
  <si>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</si>
  <si>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</si>
  <si>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</si>
  <si>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</si>
  <si>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</si>
  <si>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</si>
  <si>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</si>
  <si>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</si>
  <si>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</si>
  <si>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</si>
  <si>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</si>
  <si>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</si>
  <si>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</si>
  <si>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</si>
  <si>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</si>
  <si>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</si>
  <si>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</si>
  <si>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</si>
  <si>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</si>
  <si>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</si>
  <si>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</si>
  <si>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</si>
  <si>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</si>
  <si>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</si>
  <si>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</si>
  <si>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</si>
  <si>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</si>
  <si>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</si>
  <si>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</si>
  <si>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</si>
  <si>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</si>
  <si>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</si>
  <si>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</si>
  <si>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</si>
  <si>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</si>
  <si>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</si>
  <si>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</si>
  <si>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</si>
  <si>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</si>
  <si>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</si>
  <si>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</si>
  <si>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</si>
  <si>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</si>
  <si>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</si>
  <si>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</si>
  <si>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</si>
  <si>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</si>
  <si>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</si>
  <si>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</si>
  <si>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</si>
  <si>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</si>
  <si>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</si>
  <si>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</si>
  <si>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</si>
  <si>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</si>
  <si>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</si>
  <si>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</si>
  <si>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</si>
  <si>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</si>
  <si>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</si>
  <si>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</si>
  <si>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</si>
  <si>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</si>
  <si>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</si>
  <si>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</si>
  <si>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</si>
  <si>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</si>
  <si>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</si>
  <si>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</si>
  <si>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</si>
  <si>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</si>
  <si>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</si>
  <si>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</si>
  <si>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</si>
  <si>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</si>
  <si>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</si>
  <si>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</si>
  <si>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</si>
  <si>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</si>
  <si>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</si>
  <si>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</si>
  <si>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</si>
  <si>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</si>
  <si>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</si>
  <si>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</si>
  <si>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</si>
  <si>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</si>
  <si>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</si>
  <si>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</si>
  <si>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</si>
  <si>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</si>
  <si>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</si>
  <si>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</si>
  <si>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</si>
  <si>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</si>
  <si>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</si>
  <si>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</si>
  <si>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</si>
  <si>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</si>
  <si>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</si>
  <si>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</si>
  <si>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</si>
  <si>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</si>
  <si>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</si>
  <si>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</si>
  <si>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</si>
  <si>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</si>
  <si>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</si>
  <si>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</si>
  <si>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</si>
  <si>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</si>
  <si>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</si>
  <si>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</si>
  <si>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</si>
  <si>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</si>
  <si>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</si>
  <si>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</si>
  <si>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</si>
  <si>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</si>
  <si>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</si>
  <si>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</si>
  <si>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</si>
  <si>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</si>
  <si>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</si>
  <si>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</si>
  <si>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</si>
  <si>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</si>
  <si>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</si>
  <si>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</si>
  <si>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</si>
  <si>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</si>
  <si>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</si>
  <si>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</si>
  <si>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</si>
  <si>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</si>
  <si>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</si>
  <si>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</si>
  <si>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</si>
  <si>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</si>
  <si>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</si>
  <si>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</si>
  <si>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</si>
  <si>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</si>
  <si>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</si>
  <si>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</si>
  <si>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</si>
  <si>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</si>
  <si>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</si>
  <si>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</si>
  <si>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</si>
  <si>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</si>
  <si>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</si>
  <si>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</si>
  <si>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</si>
  <si>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</si>
  <si>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</si>
  <si>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</si>
  <si>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</si>
  <si>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</si>
  <si>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</si>
  <si>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</si>
  <si>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</si>
  <si>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</si>
  <si>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</si>
  <si>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</si>
  <si>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</si>
  <si>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</si>
  <si>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</si>
  <si>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</si>
  <si>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</si>
  <si>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</si>
  <si>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</si>
  <si>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</si>
  <si>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</si>
  <si>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</si>
  <si>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</si>
  <si>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</si>
  <si>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</si>
  <si>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</si>
  <si>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</si>
  <si>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</si>
  <si>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</si>
  <si>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</si>
  <si>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</si>
  <si>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</si>
  <si>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</si>
  <si>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</si>
  <si>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</si>
  <si>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</si>
  <si>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</si>
  <si>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</si>
  <si>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</si>
  <si>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</si>
  <si>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</si>
  <si>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</si>
  <si>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</si>
  <si>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</si>
  <si>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</si>
  <si>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</si>
  <si>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</si>
  <si>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</si>
  <si>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</si>
  <si>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</si>
  <si>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</si>
  <si>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</si>
  <si>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</si>
  <si>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</si>
  <si>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</si>
  <si>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</si>
  <si>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</si>
  <si>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</si>
  <si>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</si>
  <si>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</si>
  <si>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</si>
  <si>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</si>
  <si>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</si>
  <si>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</si>
  <si>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</si>
  <si>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</si>
  <si>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</si>
  <si>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</si>
  <si>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</si>
  <si>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</si>
  <si>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</si>
  <si>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</si>
  <si>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</si>
  <si>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</si>
  <si>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</si>
  <si>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</si>
  <si>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</si>
  <si>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</si>
  <si>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</si>
  <si>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</si>
  <si>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</si>
  <si>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</si>
  <si>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</si>
  <si>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</si>
  <si>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</si>
  <si>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</si>
  <si>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</si>
  <si>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</si>
  <si>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</si>
  <si>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</si>
  <si>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</si>
  <si>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</si>
  <si>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</si>
  <si>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</si>
  <si>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</si>
  <si>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</si>
  <si>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</si>
  <si>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</si>
  <si>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</si>
  <si>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</si>
  <si>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</si>
  <si>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</si>
  <si>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</si>
  <si>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</si>
  <si>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</si>
  <si>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</si>
  <si>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</si>
  <si>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</si>
  <si>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</si>
  <si>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</si>
  <si>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</si>
  <si>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</si>
  <si>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</si>
  <si>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</si>
  <si>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</si>
  <si>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</si>
  <si>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</si>
  <si>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</si>
  <si>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</si>
  <si>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</si>
  <si>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</si>
  <si>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</si>
  <si>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</si>
  <si>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</si>
  <si>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</si>
  <si>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</si>
  <si>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</si>
  <si>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</si>
  <si>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</si>
  <si>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</si>
  <si>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</si>
  <si>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</si>
  <si>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</si>
  <si>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</si>
  <si>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</si>
  <si>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</si>
  <si>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</si>
  <si>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</si>
  <si>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</si>
  <si>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</si>
  <si>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</si>
  <si>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</si>
  <si>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</si>
  <si>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</si>
  <si>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</si>
  <si>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</si>
  <si>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</si>
  <si>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</si>
  <si>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</si>
  <si>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</si>
  <si>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</si>
  <si>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</si>
  <si>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</si>
  <si>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</si>
  <si>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</si>
  <si>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</si>
  <si>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</si>
  <si>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</si>
  <si>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</si>
  <si>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</si>
  <si>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</si>
  <si>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</si>
  <si>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</si>
  <si>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</si>
  <si>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</si>
  <si>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</si>
  <si>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</si>
  <si>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</si>
  <si>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</si>
  <si>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</si>
  <si>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</si>
  <si>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</si>
  <si>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</si>
  <si>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</si>
  <si>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</si>
  <si>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</si>
  <si>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</si>
  <si>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</si>
  <si>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</si>
  <si>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</si>
  <si>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</si>
  <si>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</si>
  <si>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</si>
  <si>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</si>
  <si>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</si>
  <si>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</si>
  <si>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</si>
  <si>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</si>
  <si>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</si>
  <si>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</si>
  <si>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</si>
  <si>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</si>
  <si>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</si>
  <si>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</si>
  <si>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</si>
  <si>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</si>
  <si>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</si>
  <si>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</si>
  <si>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</si>
  <si>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</si>
  <si>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</si>
  <si>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</si>
  <si>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</si>
  <si>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</si>
  <si>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</si>
  <si>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</si>
  <si>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</si>
  <si>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</si>
  <si>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</si>
  <si>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</si>
  <si>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</si>
  <si>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</si>
  <si>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</si>
  <si>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</si>
  <si>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</si>
  <si>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</si>
  <si>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</si>
  <si>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</si>
  <si>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</si>
  <si>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</si>
  <si>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</si>
  <si>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</si>
  <si>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</si>
  <si>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</si>
  <si>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</si>
  <si>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</si>
  <si>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</si>
  <si>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</si>
  <si>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</si>
  <si>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</si>
  <si>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</si>
  <si>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</si>
  <si>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</si>
  <si>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</si>
  <si>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</si>
  <si>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</si>
  <si>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</si>
  <si>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</si>
  <si>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</si>
  <si>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</si>
  <si>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</si>
  <si>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</si>
  <si>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</si>
  <si>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</si>
  <si>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</si>
  <si>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</si>
  <si>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</si>
  <si>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</si>
  <si>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</si>
  <si>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</si>
  <si>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</si>
  <si>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</si>
  <si>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</si>
  <si>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</si>
  <si>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</si>
  <si>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</si>
  <si>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</si>
  <si>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</si>
  <si>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</si>
  <si>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</si>
  <si>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</si>
  <si>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</si>
  <si>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</si>
  <si>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</si>
  <si>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</si>
  <si>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</si>
  <si>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</si>
  <si>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</si>
  <si>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</si>
  <si>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</si>
  <si>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</si>
  <si>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</si>
  <si>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</si>
  <si>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</si>
  <si>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</si>
  <si>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</si>
  <si>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</si>
  <si>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</si>
  <si>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</si>
  <si>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</si>
  <si>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</si>
  <si>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</si>
  <si>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</si>
  <si>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</si>
  <si>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</si>
  <si>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</si>
  <si>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</si>
  <si>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</si>
  <si>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</si>
  <si>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</si>
  <si>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</si>
  <si>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</si>
  <si>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</si>
  <si>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</si>
  <si>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</si>
  <si>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</si>
  <si>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</si>
  <si>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</si>
  <si>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</si>
  <si>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</si>
  <si>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</si>
  <si>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</si>
  <si>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</si>
  <si>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</si>
  <si>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</si>
  <si>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</si>
  <si>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</si>
  <si>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</si>
  <si>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</si>
  <si>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</si>
  <si>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</si>
  <si>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</si>
  <si>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</si>
  <si>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</si>
  <si>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</si>
  <si>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</si>
  <si>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</si>
  <si>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</si>
  <si>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</si>
  <si>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</si>
  <si>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</si>
  <si>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</si>
  <si>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</si>
  <si>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</si>
  <si>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</si>
  <si>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</si>
  <si>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</si>
  <si>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</si>
  <si>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</si>
  <si>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</si>
  <si>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</si>
  <si>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</si>
  <si>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</si>
  <si>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</si>
  <si>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</si>
  <si>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</si>
  <si>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</si>
  <si>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</si>
  <si>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</si>
  <si>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</si>
  <si>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</si>
  <si>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</si>
  <si>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</si>
  <si>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</si>
  <si>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</si>
  <si>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</si>
  <si>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</si>
  <si>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</si>
  <si>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</si>
  <si>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</si>
  <si>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</si>
  <si>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</si>
  <si>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</si>
  <si>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</si>
  <si>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</si>
  <si>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</si>
  <si>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</si>
  <si>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</si>
  <si>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</si>
  <si>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</si>
  <si>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</si>
  <si>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</si>
  <si>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</si>
  <si>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</si>
  <si>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</si>
  <si>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</si>
  <si>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</si>
  <si>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</si>
  <si>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</si>
  <si>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</si>
  <si>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</si>
  <si>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</si>
  <si>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</si>
  <si>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</si>
  <si>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</si>
  <si>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</si>
  <si>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</si>
  <si>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</si>
  <si>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</si>
  <si>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</si>
  <si>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</si>
  <si>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</si>
  <si>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</si>
  <si>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</si>
  <si>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</si>
  <si>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</si>
  <si>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</si>
  <si>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</si>
  <si>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</si>
  <si>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</si>
  <si>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</si>
  <si>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</si>
  <si>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</si>
  <si>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</si>
  <si>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</si>
  <si>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</si>
  <si>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</si>
  <si>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</si>
  <si>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</si>
  <si>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</si>
  <si>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</si>
  <si>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</si>
  <si>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</si>
  <si>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</si>
  <si>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</si>
  <si>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</si>
  <si>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</si>
  <si>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</si>
  <si>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</si>
  <si>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</si>
  <si>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</si>
  <si>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</si>
  <si>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</si>
  <si>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</si>
  <si>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</si>
  <si>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</si>
  <si>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</si>
  <si>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</si>
  <si>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</si>
  <si>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</si>
  <si>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</si>
  <si>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</si>
  <si>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</si>
  <si>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</si>
  <si>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</si>
  <si>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</si>
  <si>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</si>
  <si>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</si>
  <si>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</si>
  <si>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</si>
  <si>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</si>
  <si>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</si>
  <si>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</si>
  <si>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</si>
  <si>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</si>
  <si>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</si>
  <si>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</si>
  <si>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</si>
  <si>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</si>
  <si>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</si>
  <si>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</si>
  <si>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</si>
  <si>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</si>
  <si>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</si>
  <si>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</si>
  <si>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</si>
  <si>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</si>
  <si>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</si>
  <si>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</si>
  <si>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</si>
  <si>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</si>
  <si>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</si>
  <si>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</si>
  <si>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</si>
  <si>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</si>
  <si>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</si>
  <si>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</si>
  <si>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</si>
  <si>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</si>
  <si>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</si>
  <si>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</si>
  <si>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</si>
  <si>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</si>
  <si>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</si>
  <si>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</si>
  <si>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</si>
  <si>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</si>
  <si>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</si>
  <si>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</si>
  <si>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</si>
  <si>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</si>
  <si>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</si>
  <si>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</si>
  <si>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</si>
  <si>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</si>
  <si>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</si>
  <si>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</si>
  <si>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</si>
  <si>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</si>
  <si>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</si>
  <si>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</si>
  <si>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</si>
  <si>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</si>
  <si>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</si>
  <si>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</si>
  <si>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</si>
  <si>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</si>
  <si>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</si>
  <si>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</si>
  <si>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</si>
  <si>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</si>
  <si>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</si>
  <si>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</si>
  <si>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</si>
  <si>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</si>
  <si>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</si>
  <si>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</si>
  <si>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</si>
  <si>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</si>
  <si>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</si>
  <si>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</si>
  <si>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</si>
  <si>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</si>
  <si>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</si>
  <si>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</si>
  <si>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</si>
  <si>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</si>
  <si>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</si>
  <si>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</si>
  <si>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</si>
  <si>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</si>
  <si>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</si>
  <si>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</si>
  <si>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</si>
  <si>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</si>
  <si>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</si>
  <si>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</si>
  <si>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</si>
  <si>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</si>
  <si>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</si>
  <si>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</si>
  <si>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</si>
  <si>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</si>
  <si>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</si>
  <si>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</si>
  <si>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</si>
  <si>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</si>
  <si>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</si>
  <si>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</si>
  <si>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</si>
  <si>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</si>
  <si>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</si>
  <si>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</si>
  <si>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</si>
  <si>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</si>
  <si>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</si>
  <si>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</si>
  <si>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</si>
  <si>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</si>
  <si>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</si>
  <si>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</si>
  <si>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</si>
  <si>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</si>
  <si>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</si>
  <si>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</si>
  <si>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</si>
  <si>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</si>
  <si>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</si>
  <si>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</si>
  <si>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</si>
  <si>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</si>
  <si>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</si>
  <si>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</si>
  <si>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</si>
  <si>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</si>
  <si>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</si>
  <si>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</si>
  <si>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</si>
  <si>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</si>
  <si>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</si>
  <si>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</si>
  <si>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</si>
  <si>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</si>
  <si>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</si>
  <si>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</si>
  <si>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</si>
  <si>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</si>
  <si>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</si>
  <si>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</si>
  <si>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</si>
  <si>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</si>
  <si>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</si>
  <si>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</si>
  <si>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</si>
  <si>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</si>
  <si>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</si>
  <si>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</si>
  <si>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</si>
  <si>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</si>
  <si>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</si>
  <si>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</si>
  <si>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</si>
  <si>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</si>
  <si>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</si>
  <si>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</si>
  <si>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</si>
  <si>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</si>
  <si>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</si>
  <si>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</si>
  <si>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</si>
  <si>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</si>
  <si>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</si>
  <si>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</si>
  <si>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</si>
  <si>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</si>
  <si>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</si>
  <si>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</si>
  <si>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</si>
  <si>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</si>
  <si>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</si>
  <si>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</si>
  <si>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</si>
  <si>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</si>
  <si>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</si>
  <si>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</si>
  <si>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</si>
  <si>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</si>
  <si>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</si>
  <si>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</si>
  <si>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</si>
  <si>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</si>
  <si>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</si>
  <si>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</si>
  <si>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</si>
  <si>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</si>
  <si>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</si>
  <si>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</si>
  <si>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</si>
  <si>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</si>
  <si>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</si>
  <si>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</si>
  <si>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</si>
  <si>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</si>
  <si>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</si>
  <si>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</si>
  <si>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</si>
  <si>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</si>
  <si>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</si>
  <si>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</si>
  <si>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</si>
  <si>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</si>
  <si>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</si>
  <si>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</si>
  <si>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</si>
  <si>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</si>
  <si>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</si>
  <si>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</si>
  <si>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</si>
  <si>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</si>
  <si>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</si>
  <si>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</si>
  <si>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</si>
  <si>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</si>
  <si>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</si>
  <si>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</si>
  <si>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</si>
  <si>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</si>
  <si>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</si>
  <si>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</si>
  <si>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</si>
  <si>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</si>
  <si>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</si>
  <si>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</si>
  <si>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</si>
  <si>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</si>
  <si>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</si>
  <si>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</si>
  <si>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</si>
  <si>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</si>
  <si>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</si>
  <si>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</si>
  <si>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</si>
  <si>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</si>
  <si>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</si>
  <si>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</si>
  <si>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</si>
  <si>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</si>
  <si>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</si>
  <si>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</si>
  <si>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</si>
  <si>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</si>
  <si>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</si>
  <si>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</si>
  <si>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</si>
  <si>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</si>
  <si>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</si>
  <si>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</si>
  <si>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</si>
  <si>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</si>
  <si>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</si>
  <si>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</si>
  <si>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</si>
  <si>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</si>
  <si>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</si>
  <si>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</si>
  <si>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</si>
  <si>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</si>
  <si>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</si>
  <si>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</si>
  <si>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</si>
  <si>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</si>
  <si>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</si>
  <si>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</si>
  <si>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</si>
  <si>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</si>
  <si>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</si>
  <si>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</si>
  <si>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</si>
  <si>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</si>
  <si>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</si>
  <si>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</si>
  <si>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</si>
  <si>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</si>
  <si>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</si>
  <si>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</si>
  <si>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</si>
  <si>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</si>
  <si>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</si>
  <si>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</si>
  <si>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</si>
  <si>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</si>
  <si>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</si>
  <si>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</si>
  <si>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</si>
  <si>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</si>
  <si>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</si>
  <si>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</si>
  <si>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</si>
  <si>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</si>
  <si>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</si>
  <si>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</si>
  <si>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</si>
  <si>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</si>
  <si>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</si>
  <si>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</si>
  <si>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</si>
  <si>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</si>
  <si>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</si>
  <si>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</si>
  <si>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</si>
  <si>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</si>
  <si>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</si>
  <si>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</si>
  <si>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</si>
  <si>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</si>
  <si>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</si>
  <si>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</si>
  <si>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</si>
  <si>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</si>
  <si>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</si>
  <si>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</si>
  <si>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</si>
  <si>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</si>
  <si>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</si>
  <si>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</si>
  <si>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</si>
  <si>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</si>
  <si>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</si>
  <si>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</si>
  <si>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</si>
  <si>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</si>
  <si>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</si>
  <si>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</si>
  <si>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</si>
  <si>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</si>
  <si>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</si>
  <si>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</si>
  <si>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</si>
  <si>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</si>
  <si>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</si>
  <si>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</si>
  <si>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</si>
  <si>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</si>
  <si>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</si>
  <si>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</si>
  <si>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</si>
  <si>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</si>
  <si>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</si>
  <si>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</si>
  <si>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</si>
  <si>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</si>
  <si>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</si>
  <si>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</si>
  <si>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</si>
  <si>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</si>
  <si>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</si>
  <si>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</si>
  <si>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</si>
  <si>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</si>
  <si>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</si>
  <si>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</si>
  <si>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</si>
  <si>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</si>
  <si>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</si>
  <si>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</si>
  <si>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</si>
  <si>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</si>
  <si>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</si>
  <si>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</si>
  <si>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</si>
  <si>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</si>
  <si>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</si>
  <si>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</si>
  <si>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</si>
  <si>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</si>
  <si>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</si>
  <si>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</si>
  <si>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</si>
  <si>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</si>
  <si>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</si>
  <si>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</si>
  <si>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</si>
  <si>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</si>
  <si>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</si>
  <si>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</si>
  <si>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</si>
  <si>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</si>
  <si>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</si>
  <si>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</si>
  <si>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</si>
  <si>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</si>
  <si>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</si>
  <si>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</si>
  <si>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</si>
  <si>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</si>
  <si>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</si>
  <si>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</si>
  <si>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</si>
  <si>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</si>
  <si>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</si>
  <si>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</si>
  <si>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</si>
  <si>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</si>
  <si>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</si>
  <si>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</si>
  <si>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</si>
  <si>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</si>
  <si>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</si>
  <si>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</si>
  <si>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</si>
  <si>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</si>
  <si>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</si>
  <si>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</si>
  <si>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</si>
  <si>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</si>
  <si>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</si>
  <si>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</si>
  <si>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</si>
  <si>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</si>
  <si>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</si>
  <si>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</si>
  <si>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</si>
  <si>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</si>
  <si>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</si>
  <si>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</si>
  <si>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</si>
  <si>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</si>
  <si>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</si>
  <si>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</si>
  <si>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</si>
  <si>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</si>
  <si>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</si>
  <si>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</si>
  <si>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</si>
  <si>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</si>
  <si>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</si>
  <si>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</si>
  <si>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</si>
  <si>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</si>
  <si>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</si>
  <si>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</si>
  <si>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</si>
  <si>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</si>
  <si>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</si>
  <si>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</si>
  <si>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</si>
  <si>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</si>
  <si>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</si>
  <si>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</si>
  <si>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</si>
  <si>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</si>
  <si>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</si>
  <si>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</si>
  <si>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</si>
  <si>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</si>
  <si>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</si>
  <si>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</si>
  <si>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</si>
  <si>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</si>
  <si>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</si>
  <si>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</si>
  <si>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</si>
  <si>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</si>
  <si>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</si>
  <si>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</si>
  <si>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</si>
  <si>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</si>
  <si>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</si>
  <si>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</si>
  <si>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</si>
  <si>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</si>
  <si>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</si>
  <si>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</si>
  <si>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</si>
  <si>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</si>
  <si>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</si>
  <si>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</si>
  <si>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</si>
  <si>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</si>
  <si>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</si>
  <si>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</si>
  <si>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</si>
  <si>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</si>
  <si>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</si>
  <si>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</si>
  <si>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</si>
  <si>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</si>
  <si>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</si>
  <si>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</si>
  <si>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</si>
  <si>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</si>
  <si>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</si>
  <si>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</si>
  <si>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</si>
  <si>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</si>
  <si>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</si>
  <si>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</si>
  <si>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</si>
  <si>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</si>
  <si>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</si>
  <si>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</si>
  <si>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</si>
  <si>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</si>
  <si>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</si>
  <si>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</si>
  <si>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</si>
  <si>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</si>
  <si>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</si>
  <si>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</si>
  <si>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</si>
  <si>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</si>
  <si>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</si>
  <si>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</si>
  <si>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</si>
  <si>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</si>
  <si>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</si>
  <si>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</si>
  <si>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</si>
  <si>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</si>
  <si>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</si>
  <si>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</si>
  <si>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</si>
  <si>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</si>
  <si>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</si>
  <si>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</si>
  <si>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</si>
  <si>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</si>
  <si>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</si>
  <si>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</si>
  <si>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</si>
  <si>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</si>
  <si>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</si>
  <si>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</si>
  <si>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</si>
  <si>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</si>
  <si>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</si>
  <si>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</si>
  <si>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</si>
  <si>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</si>
  <si>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</si>
  <si>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</si>
  <si>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</si>
  <si>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</si>
  <si>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</si>
  <si>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</si>
  <si>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</si>
  <si>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</si>
  <si>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</si>
  <si>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</si>
  <si>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</si>
  <si>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</si>
  <si>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</si>
  <si>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</si>
  <si>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</si>
  <si>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</si>
  <si>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</si>
  <si>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</si>
  <si>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</si>
  <si>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</si>
  <si>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</si>
  <si>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</si>
  <si>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</si>
  <si>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</si>
  <si>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</si>
  <si>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</si>
  <si>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</si>
  <si>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</si>
  <si>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</si>
  <si>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</si>
  <si>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</si>
  <si>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</si>
  <si>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</si>
  <si>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</si>
  <si>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</si>
  <si>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</si>
  <si>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</si>
  <si>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</si>
  <si>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</si>
  <si>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</si>
  <si>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</si>
  <si>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</si>
  <si>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</si>
  <si>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</si>
  <si>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</si>
  <si>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</si>
  <si>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</si>
  <si>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</si>
  <si>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</si>
  <si>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</si>
  <si>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</si>
  <si>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</si>
  <si>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</si>
  <si>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</si>
  <si>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</si>
  <si>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</si>
  <si>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</si>
  <si>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</si>
  <si>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</si>
  <si>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</si>
  <si>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</si>
  <si>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</si>
  <si>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</si>
  <si>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</si>
  <si>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</si>
  <si>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</si>
  <si>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</si>
  <si>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</si>
  <si>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</si>
  <si>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</si>
  <si>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</si>
  <si>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</si>
  <si>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</si>
  <si>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</si>
  <si>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</si>
  <si>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</si>
  <si>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</si>
  <si>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</si>
  <si>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</si>
  <si>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</si>
  <si>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</si>
  <si>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</si>
  <si>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</si>
  <si>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</si>
  <si>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</si>
  <si>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</si>
  <si>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</si>
  <si>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</si>
  <si>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</si>
  <si>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</si>
  <si>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</si>
  <si>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</si>
  <si>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</si>
  <si>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</si>
  <si>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</si>
  <si>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</si>
  <si>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</si>
  <si>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</si>
  <si>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</si>
  <si>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</si>
  <si>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</si>
  <si>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</si>
  <si>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</si>
  <si>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</si>
  <si>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</si>
  <si>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</si>
  <si>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</si>
  <si>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</si>
  <si>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</si>
  <si>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</si>
  <si>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</si>
  <si>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</si>
  <si>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</si>
  <si>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</si>
  <si>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</si>
  <si>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</si>
  <si>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</si>
  <si>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</si>
  <si>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</si>
  <si>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</si>
  <si>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</si>
  <si>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</si>
  <si>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</si>
  <si>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</si>
  <si>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</si>
  <si>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</si>
  <si>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</si>
  <si>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</si>
  <si>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</si>
  <si>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</si>
  <si>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</si>
  <si>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</si>
  <si>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</si>
  <si>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</si>
  <si>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</si>
  <si>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</si>
  <si>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</si>
  <si>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</si>
  <si>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</si>
  <si>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</si>
  <si>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</si>
  <si>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</si>
  <si>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</si>
  <si>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</si>
  <si>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</si>
  <si>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</si>
  <si>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</si>
  <si>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</si>
  <si>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</si>
  <si>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</si>
  <si>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</si>
  <si>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</si>
  <si>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</si>
  <si>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</si>
  <si>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</si>
  <si>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</si>
  <si>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</si>
  <si>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</si>
  <si>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</si>
  <si>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</si>
  <si>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</si>
  <si>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</si>
  <si>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</si>
  <si>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</si>
  <si>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</si>
  <si>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</si>
  <si>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</si>
  <si>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</si>
  <si>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</si>
  <si>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</si>
  <si>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</si>
  <si>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</si>
  <si>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</si>
  <si>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</si>
  <si>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</si>
  <si>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</si>
  <si>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</si>
  <si>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</si>
  <si>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</si>
  <si>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</si>
  <si>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</si>
  <si>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</si>
  <si>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</si>
  <si>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</si>
  <si>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</si>
  <si>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</si>
  <si>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</si>
  <si>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</si>
  <si>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</si>
  <si>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</si>
  <si>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</si>
  <si>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</si>
  <si>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</si>
  <si>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</si>
  <si>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</si>
  <si>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</si>
  <si>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</si>
  <si>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</si>
  <si>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</si>
  <si>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</si>
  <si>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</si>
  <si>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</si>
  <si>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</si>
  <si>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</si>
  <si>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</si>
  <si>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</si>
  <si>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</si>
  <si>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</si>
  <si>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</si>
  <si>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</si>
  <si>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</si>
  <si>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</si>
  <si>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</si>
  <si>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</si>
  <si>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</si>
  <si>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</si>
  <si>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</si>
  <si>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</si>
  <si>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</si>
  <si>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</si>
  <si>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</si>
  <si>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</si>
  <si>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</si>
  <si>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</si>
  <si>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</si>
  <si>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</si>
  <si>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</si>
  <si>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</si>
  <si>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</si>
  <si>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</si>
  <si>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</si>
  <si>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</si>
  <si>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</si>
  <si>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</si>
  <si>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</si>
  <si>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</si>
  <si>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</si>
  <si>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</si>
  <si>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</si>
  <si>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</si>
  <si>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</si>
  <si>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</si>
  <si>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</si>
  <si>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</si>
  <si>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</si>
  <si>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</si>
  <si>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</si>
  <si>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</si>
  <si>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</si>
  <si>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</si>
  <si>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</si>
  <si>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</si>
  <si>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</si>
  <si>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</si>
  <si>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</si>
  <si>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</si>
  <si>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</si>
  <si>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</si>
  <si>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</si>
  <si>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</si>
  <si>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</si>
  <si>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</si>
  <si>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</si>
  <si>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</si>
  <si>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</si>
  <si>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</si>
  <si>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</si>
  <si>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</si>
  <si>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</si>
  <si>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</si>
  <si>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</si>
  <si>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</si>
  <si>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</si>
  <si>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</si>
  <si>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</si>
  <si>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</si>
  <si>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</si>
  <si>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</si>
  <si>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</si>
  <si>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</si>
  <si>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</si>
  <si>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</si>
  <si>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</si>
  <si>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</si>
  <si>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</si>
  <si>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</si>
  <si>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</si>
  <si>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</si>
  <si>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</si>
  <si>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</si>
  <si>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</si>
  <si>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</si>
  <si>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</si>
  <si>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</si>
  <si>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</si>
  <si>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</si>
  <si>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</si>
  <si>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</si>
  <si>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</si>
  <si>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</si>
  <si>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</si>
  <si>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</si>
  <si>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</si>
  <si>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</si>
  <si>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</si>
  <si>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</si>
  <si>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</si>
  <si>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</si>
  <si>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</si>
  <si>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</si>
  <si>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</si>
  <si>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</si>
  <si>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</si>
  <si>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</si>
  <si>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</si>
  <si>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</si>
  <si>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</si>
  <si>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</si>
  <si>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</si>
  <si>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</si>
  <si>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</si>
  <si>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</si>
  <si>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</si>
  <si>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</si>
  <si>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</si>
  <si>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</si>
  <si>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</si>
  <si>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</si>
  <si>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</si>
  <si>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</si>
  <si>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</si>
  <si>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</si>
  <si>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</si>
  <si>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</si>
  <si>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</si>
  <si>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</si>
  <si>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</si>
  <si>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</si>
  <si>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</si>
  <si>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</si>
  <si>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</si>
  <si>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</si>
  <si>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</si>
  <si>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</si>
  <si>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</si>
  <si>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</si>
  <si>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</si>
  <si>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</si>
  <si>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</si>
  <si>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</si>
  <si>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</si>
  <si>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</si>
  <si>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</si>
  <si>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</si>
  <si>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</si>
  <si>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</si>
  <si>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</si>
  <si>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</si>
  <si>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</si>
  <si>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</si>
  <si>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</si>
  <si>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</si>
  <si>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</si>
  <si>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</si>
  <si>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</si>
  <si>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</si>
  <si>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</si>
  <si>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</si>
  <si>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</si>
  <si>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</si>
  <si>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</si>
  <si>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</si>
  <si>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</si>
  <si>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</si>
  <si>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</si>
  <si>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</si>
  <si>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</si>
  <si>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</si>
  <si>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</si>
  <si>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</si>
  <si>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</si>
  <si>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</si>
  <si>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</si>
  <si>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</si>
  <si>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</si>
  <si>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</si>
  <si>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</si>
  <si>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</si>
  <si>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</si>
  <si>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</si>
  <si>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</si>
  <si>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</si>
  <si>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</si>
  <si>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</si>
  <si>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</si>
  <si>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</si>
  <si>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</si>
  <si>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</si>
  <si>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</si>
  <si>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</si>
  <si>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</si>
  <si>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</si>
  <si>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</si>
  <si>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</si>
  <si>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</si>
  <si>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</si>
  <si>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</si>
  <si>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</si>
  <si>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</si>
  <si>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</si>
  <si>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</si>
  <si>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</si>
  <si>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</si>
  <si>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</si>
  <si>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</si>
  <si>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</si>
  <si>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</si>
  <si>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</si>
  <si>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</si>
  <si>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</si>
  <si>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</si>
  <si>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</si>
  <si>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</si>
  <si>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</si>
  <si>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</si>
  <si>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</si>
  <si>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</si>
  <si>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</si>
  <si>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</si>
  <si>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</si>
  <si>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</si>
  <si>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</si>
  <si>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</si>
  <si>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</si>
  <si>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</si>
  <si>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</si>
  <si>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</si>
  <si>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</si>
  <si>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</si>
  <si>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</si>
  <si>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</si>
  <si>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</si>
  <si>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</si>
  <si>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</si>
  <si>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</si>
  <si>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</si>
  <si>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</si>
  <si>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</si>
  <si>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</si>
  <si>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</si>
  <si>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</si>
  <si>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</si>
  <si>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</si>
  <si>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</si>
  <si>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</si>
  <si>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</si>
  <si>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</si>
  <si>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</si>
  <si>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</si>
  <si>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</si>
  <si>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</si>
  <si>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</si>
  <si>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</si>
  <si>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</si>
  <si>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</si>
  <si>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</si>
  <si>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</si>
  <si>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</si>
  <si>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</si>
  <si>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</si>
  <si>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</si>
  <si>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</si>
  <si>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</si>
  <si>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</si>
  <si>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</si>
  <si>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</si>
  <si>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</si>
  <si>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</si>
  <si>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</si>
  <si>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</si>
  <si>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</si>
  <si>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</si>
  <si>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</si>
  <si>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</si>
  <si>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</si>
  <si>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</si>
  <si>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</si>
  <si>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</si>
  <si>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</si>
  <si>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</si>
  <si>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</si>
  <si>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</si>
  <si>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</si>
  <si>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</si>
  <si>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</si>
  <si>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</si>
  <si>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</si>
  <si>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</si>
  <si>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</si>
  <si>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</si>
  <si>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</si>
  <si>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</si>
  <si>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</si>
  <si>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</si>
  <si>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</si>
  <si>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</si>
  <si>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</si>
  <si>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</si>
  <si>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</si>
  <si>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</si>
  <si>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</si>
  <si>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</si>
  <si>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</si>
  <si>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</si>
  <si>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</si>
  <si>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</si>
  <si>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</si>
  <si>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</si>
  <si>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</si>
  <si>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</si>
  <si>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</si>
  <si>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</si>
  <si>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</si>
  <si>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</si>
  <si>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</si>
  <si>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</si>
  <si>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</si>
  <si>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</si>
  <si>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</si>
  <si>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</si>
  <si>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</si>
  <si>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</si>
  <si>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</si>
  <si>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</si>
  <si>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</si>
  <si>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</si>
  <si>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</si>
  <si>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</si>
  <si>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</si>
  <si>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</si>
  <si>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</si>
  <si>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</si>
  <si>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</si>
  <si>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</si>
  <si>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</si>
  <si>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</si>
  <si>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</si>
  <si>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</si>
  <si>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</si>
  <si>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</si>
  <si>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</si>
  <si>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</si>
  <si>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</si>
  <si>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</si>
  <si>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</si>
  <si>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</si>
  <si>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</si>
  <si>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</si>
  <si>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</si>
  <si>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</si>
  <si>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</si>
  <si>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</si>
  <si>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</si>
  <si>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</si>
  <si>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</si>
  <si>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</si>
  <si>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</si>
  <si>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</si>
  <si>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</si>
  <si>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</si>
  <si>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</si>
  <si>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</si>
  <si>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</si>
  <si>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</si>
  <si>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</si>
  <si>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</si>
  <si>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</si>
  <si>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</si>
  <si>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</si>
  <si>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</si>
  <si>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</si>
  <si>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</si>
  <si>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</si>
  <si>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</si>
  <si>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</si>
  <si>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</si>
  <si>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</si>
  <si>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</si>
  <si>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</si>
  <si>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</si>
  <si>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</si>
  <si>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</si>
  <si>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</si>
  <si>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</si>
  <si>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</si>
  <si>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</si>
  <si>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</si>
  <si>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</si>
  <si>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</si>
  <si>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</si>
  <si>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</si>
  <si>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</si>
  <si>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</si>
  <si>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</si>
  <si>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</si>
  <si>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</si>
  <si>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</si>
  <si>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</si>
  <si>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</si>
  <si>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</si>
  <si>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</si>
  <si>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</si>
  <si>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</si>
  <si>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</si>
  <si>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</si>
  <si>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</si>
  <si>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</si>
  <si>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</si>
  <si>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</si>
  <si>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</si>
  <si>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</si>
  <si>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</si>
  <si>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</si>
  <si>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</si>
  <si>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</si>
  <si>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</si>
  <si>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</si>
  <si>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</si>
  <si>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</si>
  <si>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</si>
  <si>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</si>
  <si>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</si>
  <si>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</si>
  <si>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</si>
  <si>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</si>
  <si>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</si>
  <si>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</si>
  <si>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</si>
  <si>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</si>
  <si>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</si>
  <si>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</si>
  <si>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</si>
  <si>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</si>
  <si>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</si>
  <si>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</si>
  <si>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</si>
  <si>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</si>
  <si>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</si>
  <si>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</si>
  <si>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</si>
  <si>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</si>
  <si>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</si>
  <si>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</si>
  <si>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</si>
  <si>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</si>
  <si>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</si>
  <si>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</si>
  <si>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</si>
  <si>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</si>
  <si>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</si>
  <si>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</si>
  <si>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</si>
  <si>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</si>
  <si>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</si>
  <si>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</si>
  <si>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</si>
  <si>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</si>
  <si>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</si>
  <si>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</si>
  <si>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</si>
  <si>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</si>
  <si>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</si>
  <si>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</si>
  <si>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</si>
  <si>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</si>
  <si>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</si>
  <si>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</si>
  <si>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</si>
  <si>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</si>
  <si>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</si>
  <si>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</si>
  <si>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</si>
  <si>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</si>
  <si>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</si>
  <si>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</si>
  <si>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</si>
  <si>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</si>
  <si>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</si>
  <si>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</si>
  <si>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</si>
  <si>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</si>
  <si>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</si>
  <si>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</si>
  <si>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</si>
  <si>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</si>
  <si>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</si>
  <si>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</si>
  <si>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</si>
  <si>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</si>
  <si>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</si>
  <si>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</si>
  <si>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</si>
  <si>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</si>
  <si>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</si>
  <si>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</si>
  <si>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</si>
  <si>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</si>
  <si>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</si>
  <si>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</si>
  <si>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</si>
  <si>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</si>
  <si>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</si>
  <si>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</si>
  <si>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</si>
  <si>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</si>
  <si>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</si>
  <si>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</si>
  <si>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</si>
  <si>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</si>
  <si>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</si>
  <si>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</si>
  <si>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</si>
  <si>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</si>
  <si>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</si>
  <si>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</si>
  <si>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</si>
  <si>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</si>
  <si>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</si>
  <si>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</si>
  <si>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</si>
  <si>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</si>
  <si>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</si>
  <si>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</si>
  <si>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</si>
  <si>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</si>
  <si>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</si>
  <si>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</si>
  <si>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</si>
  <si>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</si>
  <si>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</si>
  <si>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</si>
  <si>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</si>
  <si>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</si>
  <si>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</si>
  <si>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</si>
  <si>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</si>
  <si>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</si>
  <si>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</si>
  <si>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</si>
  <si>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</si>
  <si>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</si>
  <si>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</si>
  <si>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</si>
  <si>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</si>
  <si>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</si>
  <si>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</si>
  <si>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</si>
  <si>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</si>
  <si>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</si>
  <si>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</si>
  <si>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</si>
  <si>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</si>
  <si>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</si>
  <si>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</si>
  <si>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</si>
  <si>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</si>
  <si>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</si>
  <si>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</si>
  <si>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</si>
  <si>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</si>
  <si>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</si>
  <si>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</si>
  <si>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</si>
  <si>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</si>
  <si>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</si>
  <si>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</si>
  <si>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</si>
  <si>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</si>
  <si>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</si>
  <si>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</si>
  <si>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</si>
  <si>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</si>
  <si>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</si>
  <si>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</si>
  <si>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</si>
  <si>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</si>
  <si>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</si>
  <si>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</si>
  <si>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</si>
  <si>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</si>
  <si>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</si>
  <si>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</si>
  <si>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</si>
  <si>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</si>
  <si>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</si>
  <si>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</si>
  <si>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</si>
  <si>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</si>
  <si>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</si>
  <si>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</si>
  <si>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</si>
  <si>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</si>
  <si>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</si>
  <si>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</si>
  <si>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</si>
  <si>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</si>
  <si>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</si>
  <si>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</si>
  <si>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</si>
  <si>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</si>
  <si>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</si>
  <si>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</si>
  <si>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</si>
  <si>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</si>
  <si>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</si>
  <si>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</si>
  <si>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</si>
  <si>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</si>
  <si>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</si>
  <si>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</si>
  <si>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</si>
  <si>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</si>
  <si>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</si>
  <si>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</si>
  <si>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</si>
  <si>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</si>
  <si>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</si>
  <si>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</si>
  <si>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</si>
  <si>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</si>
  <si>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</si>
  <si>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</si>
  <si>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</si>
  <si>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</si>
  <si>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</si>
  <si>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</si>
  <si>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</si>
  <si>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</si>
  <si>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</si>
  <si>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</si>
  <si>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</si>
  <si>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</si>
  <si>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</si>
  <si>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</si>
  <si>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</si>
  <si>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</si>
  <si>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</si>
  <si>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</si>
  <si>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</si>
  <si>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</si>
  <si>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</si>
  <si>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</si>
  <si>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</si>
  <si>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</si>
  <si>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</si>
  <si>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</si>
  <si>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</si>
  <si>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</si>
  <si>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</si>
  <si>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</si>
  <si>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</si>
  <si>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</si>
  <si>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</si>
  <si>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</si>
  <si>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</si>
  <si>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</si>
  <si>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</si>
  <si>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</si>
  <si>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</si>
  <si>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</si>
  <si>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</si>
  <si>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</si>
  <si>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</si>
  <si>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</si>
  <si>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</si>
  <si>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</si>
  <si>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</si>
  <si>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</si>
  <si>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</si>
  <si>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</si>
  <si>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</si>
  <si>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</si>
  <si>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</si>
  <si>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</si>
  <si>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</si>
  <si>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</si>
  <si>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</si>
  <si>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</si>
  <si>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</si>
  <si>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</si>
  <si>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</si>
  <si>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</si>
  <si>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</si>
  <si>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</si>
  <si>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</si>
  <si>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</si>
  <si>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</si>
  <si>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</si>
  <si>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</si>
  <si>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</si>
  <si>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</si>
  <si>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</si>
  <si>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</si>
  <si>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</si>
  <si>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</si>
  <si>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</si>
  <si>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</si>
  <si>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</si>
  <si>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</si>
  <si>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</si>
  <si>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</si>
  <si>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</si>
  <si>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</si>
  <si>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</si>
  <si>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</si>
  <si>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</si>
  <si>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</si>
  <si>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</si>
  <si>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</si>
  <si>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</si>
  <si>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</si>
  <si>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</si>
  <si>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</si>
  <si>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</si>
  <si>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</si>
  <si>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</si>
  <si>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</si>
  <si>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</si>
  <si>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</si>
  <si>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</si>
  <si>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</si>
  <si>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</si>
  <si>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</si>
  <si>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</si>
  <si>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</si>
  <si>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</si>
  <si>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</si>
  <si>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</si>
  <si>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</si>
  <si>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</si>
  <si>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</si>
  <si>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</si>
  <si>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</si>
  <si>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</si>
  <si>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</si>
  <si>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</si>
  <si>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</si>
  <si>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</si>
  <si>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</si>
  <si>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</si>
  <si>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</si>
  <si>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</si>
  <si>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</si>
  <si>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</si>
  <si>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</si>
  <si>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</si>
  <si>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</si>
  <si>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</si>
  <si>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</si>
  <si>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</si>
  <si>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</si>
  <si>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</si>
  <si>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</si>
  <si>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</si>
  <si>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</si>
  <si>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</si>
  <si>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</si>
  <si>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</si>
  <si>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</si>
  <si>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</si>
  <si>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</si>
  <si>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</si>
  <si>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</si>
  <si>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</si>
  <si>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</si>
  <si>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</si>
  <si>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</si>
  <si>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</si>
  <si>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</si>
  <si>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</si>
  <si>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</si>
  <si>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</si>
  <si>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</si>
  <si>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</si>
  <si>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</si>
  <si>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</si>
  <si>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</si>
  <si>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</si>
  <si>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</si>
  <si>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</si>
  <si>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</si>
  <si>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</si>
  <si>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</si>
  <si>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</si>
  <si>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</si>
  <si>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</si>
  <si>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</si>
  <si>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</si>
  <si>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</si>
  <si>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</si>
  <si>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</si>
  <si>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</si>
  <si>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</si>
  <si>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</si>
  <si>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</si>
  <si>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</si>
  <si>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</si>
  <si>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</si>
  <si>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</si>
  <si>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</si>
  <si>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</si>
  <si>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</si>
  <si>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</si>
  <si>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</si>
  <si>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</si>
  <si>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</si>
  <si>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</si>
  <si>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</si>
  <si>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</si>
  <si>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</si>
  <si>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</si>
  <si>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</si>
  <si>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</si>
  <si>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</si>
  <si>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</si>
  <si>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</si>
  <si>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</si>
  <si>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</si>
  <si>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</si>
  <si>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</si>
  <si>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</si>
  <si>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</si>
  <si>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</si>
  <si>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</si>
  <si>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</si>
  <si>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</si>
  <si>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</si>
  <si>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</si>
  <si>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</si>
  <si>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</si>
  <si>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</si>
  <si>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</si>
  <si>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</si>
  <si>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</si>
  <si>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</si>
  <si>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</si>
  <si>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</si>
  <si>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</si>
  <si>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</si>
  <si>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</si>
  <si>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</si>
  <si>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</si>
  <si>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</si>
  <si>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</si>
  <si>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</si>
  <si>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</si>
  <si>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</si>
  <si>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</si>
  <si>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</si>
  <si>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</si>
  <si>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</si>
  <si>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</si>
  <si>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</si>
  <si>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</si>
  <si>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</si>
  <si>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</si>
  <si>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</si>
  <si>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</si>
  <si>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</si>
  <si>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</si>
  <si>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</si>
  <si>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</si>
  <si>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</si>
  <si>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</si>
  <si>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</si>
  <si>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</si>
  <si>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</si>
  <si>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</si>
  <si>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</si>
  <si>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</si>
  <si>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</si>
  <si>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</si>
  <si>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</si>
  <si>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</si>
  <si>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</si>
  <si>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</si>
  <si>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</si>
  <si>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</si>
  <si>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</si>
  <si>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</si>
  <si>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</si>
  <si>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</si>
  <si>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</si>
  <si>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</si>
  <si>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</si>
  <si>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</si>
  <si>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</si>
  <si>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</si>
  <si>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</si>
  <si>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</si>
  <si>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</si>
  <si>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</si>
  <si>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</si>
  <si>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</si>
  <si>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</si>
  <si>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</si>
  <si>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</si>
  <si>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</si>
  <si>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</si>
  <si>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</si>
  <si>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</si>
  <si>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</si>
  <si>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</si>
  <si>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</si>
  <si>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</si>
  <si>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</si>
  <si>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</si>
  <si>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</si>
  <si>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</si>
  <si>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</si>
  <si>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</si>
  <si>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</si>
  <si>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</si>
  <si>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</si>
  <si>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</si>
  <si>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</si>
  <si>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</si>
  <si>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</si>
  <si>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</si>
  <si>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</si>
  <si>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</si>
  <si>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</si>
  <si>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</si>
  <si>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</si>
  <si>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</si>
  <si>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</si>
  <si>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</si>
  <si>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</si>
  <si>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</si>
  <si>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</si>
  <si>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</si>
  <si>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</si>
  <si>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</si>
  <si>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</si>
  <si>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</si>
  <si>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</si>
  <si>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</si>
  <si>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</si>
  <si>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</si>
  <si>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</si>
  <si>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</si>
  <si>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</si>
  <si>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</si>
  <si>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</si>
  <si>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</si>
  <si>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</si>
  <si>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</si>
  <si>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</si>
  <si>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</si>
  <si>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</si>
  <si>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</si>
  <si>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</si>
  <si>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</si>
  <si>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</si>
  <si>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</si>
  <si>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</si>
  <si>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</si>
  <si>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</si>
  <si>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</si>
  <si>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</si>
  <si>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</si>
  <si>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</si>
  <si>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</si>
  <si>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</si>
  <si>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</si>
  <si>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</si>
  <si>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</si>
  <si>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</si>
  <si>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</si>
  <si>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</si>
  <si>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</si>
  <si>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</si>
  <si>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</si>
  <si>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</si>
  <si>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</si>
  <si>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</si>
  <si>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</si>
  <si>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</si>
  <si>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</si>
  <si>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</si>
  <si>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</si>
  <si>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</si>
  <si>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</si>
  <si>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</si>
  <si>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</si>
  <si>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</si>
  <si>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</si>
  <si>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</si>
  <si>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</si>
  <si>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</si>
  <si>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</si>
  <si>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</si>
  <si>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</si>
  <si>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</si>
  <si>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</si>
  <si>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</si>
  <si>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</si>
  <si>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</si>
  <si>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</si>
  <si>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</si>
  <si>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</si>
  <si>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</si>
  <si>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</si>
  <si>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</si>
  <si>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</si>
  <si>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</si>
  <si>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</si>
  <si>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</si>
  <si>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</si>
  <si>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</si>
  <si>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</si>
  <si>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</si>
  <si>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</si>
  <si>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</si>
  <si>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</si>
  <si>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</si>
  <si>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</si>
  <si>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</si>
  <si>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</si>
  <si>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</si>
  <si>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</si>
  <si>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</si>
  <si>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</si>
  <si>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</si>
  <si>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</si>
  <si>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</si>
  <si>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</si>
  <si>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</si>
  <si>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</si>
  <si>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</si>
  <si>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</si>
  <si>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</si>
  <si>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</si>
  <si>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</si>
  <si>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</si>
  <si>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</si>
  <si>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</si>
  <si>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</si>
  <si>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</si>
  <si>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</si>
  <si>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</si>
  <si>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</si>
  <si>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</si>
  <si>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</si>
  <si>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</si>
  <si>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</si>
  <si>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</si>
  <si>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</si>
  <si>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</si>
  <si>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</si>
  <si>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</si>
  <si>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</si>
  <si>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</si>
  <si>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</si>
  <si>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</si>
  <si>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</si>
  <si>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</si>
  <si>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</si>
  <si>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</si>
  <si>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</si>
  <si>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</si>
  <si>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</si>
  <si>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</si>
  <si>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</si>
  <si>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</si>
  <si>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</si>
  <si>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</si>
  <si>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</si>
  <si>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</si>
  <si>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</si>
  <si>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</si>
  <si>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</si>
  <si>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</si>
  <si>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</si>
  <si>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</si>
  <si>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</si>
  <si>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</si>
  <si>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</si>
  <si>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</si>
  <si>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</si>
  <si>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</si>
  <si>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</si>
  <si>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</si>
  <si>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</si>
  <si>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</si>
  <si>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</si>
  <si>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</si>
  <si>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</si>
  <si>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</si>
  <si>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</si>
  <si>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</si>
  <si>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</si>
  <si>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</si>
  <si>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</si>
  <si>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</si>
  <si>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</si>
  <si>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</si>
  <si>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</si>
  <si>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</si>
  <si>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</si>
  <si>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</si>
  <si>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</si>
  <si>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</si>
  <si>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</si>
  <si>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</si>
  <si>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</si>
  <si>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</si>
  <si>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</si>
  <si>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</si>
  <si>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</si>
  <si>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</si>
  <si>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</si>
  <si>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</si>
  <si>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</si>
  <si>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</si>
  <si>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</si>
  <si>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</si>
  <si>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</si>
  <si>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</si>
  <si>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</si>
  <si>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</si>
  <si>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</si>
  <si>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</si>
  <si>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</si>
  <si>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</si>
  <si>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</si>
  <si>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</si>
  <si>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</si>
  <si>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</si>
  <si>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</si>
  <si>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</si>
  <si>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</si>
  <si>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</si>
  <si>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</si>
  <si>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</si>
  <si>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</si>
  <si>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</si>
  <si>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</si>
  <si>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</si>
  <si>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</si>
  <si>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</si>
  <si>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</si>
  <si>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</si>
  <si>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</si>
  <si>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</si>
  <si>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</si>
  <si>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</si>
  <si>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</si>
  <si>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</si>
  <si>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</si>
  <si>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</si>
  <si>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</si>
  <si>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</si>
  <si>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</si>
  <si>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</si>
  <si>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</si>
  <si>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</si>
  <si>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</si>
  <si>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</si>
  <si>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</si>
  <si>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</si>
  <si>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</si>
  <si>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</si>
  <si>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</si>
  <si>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</si>
  <si>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</si>
  <si>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</si>
  <si>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</si>
  <si>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</si>
  <si>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</si>
  <si>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</si>
  <si>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</si>
  <si>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</si>
  <si>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</si>
  <si>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</si>
  <si>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</si>
  <si>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</si>
  <si>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</si>
  <si>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</si>
  <si>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</si>
  <si>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</si>
  <si>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</si>
  <si>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</si>
  <si>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</si>
  <si>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</si>
  <si>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</si>
  <si>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</si>
  <si>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</si>
  <si>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</si>
  <si>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</si>
  <si>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</si>
  <si>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</si>
  <si>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</si>
  <si>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</si>
  <si>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</si>
  <si>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</si>
  <si>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</si>
  <si>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</si>
  <si>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</si>
  <si>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</si>
  <si>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</si>
  <si>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</si>
  <si>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</si>
  <si>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</si>
  <si>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</si>
  <si>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</si>
  <si>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</si>
  <si>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</si>
  <si>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</si>
  <si>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</si>
  <si>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</si>
  <si>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</si>
  <si>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</si>
  <si>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</si>
  <si>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</si>
  <si>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</si>
  <si>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</si>
  <si>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</si>
  <si>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</si>
  <si>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</si>
  <si>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</si>
  <si>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</si>
  <si>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</si>
  <si>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</si>
  <si>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</si>
  <si>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</si>
  <si>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</si>
  <si>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</si>
  <si>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</si>
  <si>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</si>
  <si>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</si>
  <si>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</si>
  <si>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</si>
  <si>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</si>
  <si>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</si>
  <si>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</si>
  <si>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</si>
  <si>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</si>
  <si>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</si>
  <si>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</si>
  <si>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</si>
  <si>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</si>
  <si>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</si>
  <si>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</si>
  <si>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</si>
  <si>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</si>
  <si>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</si>
  <si>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</si>
  <si>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</si>
  <si>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</si>
  <si>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</si>
  <si>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</si>
  <si>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</si>
  <si>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</si>
  <si>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</si>
  <si>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</si>
  <si>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</si>
  <si>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</si>
  <si>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</si>
  <si>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</si>
  <si>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</si>
  <si>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</si>
  <si>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</si>
  <si>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</si>
  <si>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</si>
  <si>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</si>
  <si>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</si>
  <si>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</si>
  <si>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</si>
  <si>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</si>
  <si>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</si>
  <si>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</si>
  <si>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</si>
  <si>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</si>
  <si>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</si>
  <si>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</si>
  <si>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</si>
  <si>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</si>
  <si>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</si>
  <si>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</si>
  <si>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</si>
  <si>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</si>
  <si>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</si>
  <si>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</si>
  <si>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</si>
  <si>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</si>
  <si>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</si>
  <si>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</si>
  <si>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</si>
  <si>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</si>
  <si>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</si>
  <si>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</si>
  <si>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</si>
  <si>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</si>
  <si>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</si>
  <si>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</si>
  <si>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</si>
  <si>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</si>
  <si>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</si>
  <si>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</si>
  <si>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</si>
  <si>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</si>
  <si>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</si>
  <si>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</si>
  <si>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</si>
  <si>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</si>
  <si>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</si>
  <si>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</si>
  <si>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</si>
  <si>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</si>
  <si>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</si>
  <si>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</si>
  <si>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</si>
  <si>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</si>
  <si>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</si>
  <si>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</si>
  <si>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</si>
  <si>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</si>
  <si>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</si>
  <si>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</si>
  <si>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</si>
  <si>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</si>
  <si>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</si>
  <si>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</si>
  <si>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</si>
  <si>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</si>
  <si>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</si>
  <si>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</si>
  <si>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</si>
  <si>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</si>
  <si>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</si>
  <si>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</si>
  <si>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</si>
  <si>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</si>
  <si>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</si>
  <si>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</si>
  <si>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</si>
  <si>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</si>
  <si>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</si>
  <si>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</si>
  <si>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</si>
  <si>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</si>
  <si>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</si>
  <si>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</si>
  <si>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</si>
  <si>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</si>
  <si>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</si>
  <si>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</si>
  <si>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</si>
  <si>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</si>
  <si>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</si>
  <si>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</si>
  <si>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</si>
  <si>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</si>
  <si>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</si>
  <si>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</si>
  <si>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</si>
  <si>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</si>
  <si>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</si>
  <si>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</si>
  <si>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</si>
  <si>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</si>
  <si>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</si>
  <si>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</si>
  <si>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</si>
  <si>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</si>
  <si>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</si>
  <si>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</si>
  <si>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</si>
  <si>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</si>
  <si>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</si>
  <si>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</si>
  <si>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</si>
  <si>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</si>
  <si>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</si>
  <si>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</si>
  <si>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</si>
  <si>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</si>
  <si>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</si>
  <si>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</si>
  <si>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</si>
  <si>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</si>
  <si>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</si>
  <si>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</si>
  <si>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</si>
  <si>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</si>
  <si>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</si>
  <si>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</si>
  <si>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</si>
  <si>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</si>
  <si>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</si>
  <si>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</si>
  <si>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</si>
  <si>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</si>
  <si>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</si>
  <si>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</si>
  <si>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</si>
  <si>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</si>
  <si>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</si>
  <si>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</si>
  <si>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</si>
  <si>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</si>
  <si>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</si>
  <si>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</si>
  <si>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</si>
  <si>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</si>
  <si>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</si>
  <si>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</si>
  <si>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</si>
  <si>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</si>
  <si>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</si>
  <si>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</si>
  <si>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</si>
  <si>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</si>
  <si>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</si>
  <si>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</si>
  <si>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</si>
  <si>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</si>
  <si>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</si>
  <si>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</si>
  <si>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</si>
  <si>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</si>
  <si>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</si>
  <si>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</si>
  <si>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</si>
  <si>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</si>
  <si>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</si>
  <si>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</si>
  <si>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</si>
  <si>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</si>
  <si>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</si>
  <si>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</si>
  <si>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</si>
  <si>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</si>
  <si>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</si>
  <si>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</si>
  <si>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</si>
  <si>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</si>
  <si>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</si>
  <si>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</si>
  <si>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</si>
  <si>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</si>
  <si>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</si>
  <si>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</si>
  <si>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</si>
  <si>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</si>
  <si>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</si>
  <si>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</si>
  <si>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</si>
  <si>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</si>
  <si>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</si>
  <si>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</si>
  <si>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</si>
  <si>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</si>
  <si>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</si>
  <si>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</si>
  <si>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</si>
  <si>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</si>
  <si>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</si>
  <si>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</si>
  <si>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</si>
  <si>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</si>
  <si>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</si>
  <si>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</si>
  <si>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</si>
  <si>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</si>
  <si>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</si>
  <si>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</si>
  <si>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</si>
  <si>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</si>
  <si>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</si>
  <si>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</si>
  <si>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</si>
  <si>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</si>
  <si>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</si>
  <si>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</si>
  <si>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</si>
  <si>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</si>
  <si>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</si>
  <si>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</si>
  <si>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</si>
  <si>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</si>
  <si>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</si>
  <si>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</si>
  <si>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</si>
  <si>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</si>
  <si>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</si>
  <si>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</si>
  <si>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</si>
  <si>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</si>
  <si>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</si>
  <si>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</si>
  <si>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</si>
  <si>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</si>
  <si>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</si>
  <si>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</si>
  <si>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</si>
  <si>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</si>
  <si>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</si>
  <si>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</si>
  <si>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</si>
  <si>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</si>
  <si>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</si>
  <si>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</si>
  <si>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</si>
  <si>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</si>
  <si>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</si>
  <si>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</si>
  <si>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</si>
  <si>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</si>
  <si>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</si>
  <si>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</si>
  <si>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</si>
  <si>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</si>
  <si>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</si>
  <si>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</si>
  <si>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</si>
  <si>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</si>
  <si>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</si>
  <si>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</si>
  <si>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</si>
  <si>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</si>
  <si>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</si>
  <si>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</si>
  <si>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</si>
  <si>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</si>
  <si>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</si>
  <si>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</si>
  <si>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</si>
  <si>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</si>
  <si>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</si>
  <si>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</si>
  <si>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</si>
  <si>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</si>
  <si>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</si>
  <si>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</si>
  <si>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</si>
  <si>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</si>
  <si>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</si>
  <si>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</si>
  <si>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</si>
  <si>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</si>
  <si>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</si>
  <si>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</si>
  <si>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</si>
  <si>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</si>
  <si>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</si>
  <si>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</si>
  <si>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</si>
  <si>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</si>
  <si>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</si>
  <si>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</si>
  <si>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</si>
  <si>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</si>
  <si>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</si>
  <si>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</si>
  <si>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</si>
  <si>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</si>
  <si>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</si>
  <si>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</si>
  <si>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</si>
  <si>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</si>
  <si>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</si>
  <si>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</si>
  <si>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</si>
  <si>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</si>
  <si>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</si>
  <si>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</si>
  <si>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</si>
  <si>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</si>
  <si>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</si>
  <si>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</si>
  <si>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</si>
  <si>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</si>
  <si>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</si>
  <si>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</si>
  <si>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</si>
  <si>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</si>
  <si>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</si>
  <si>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</si>
  <si>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</si>
  <si>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</si>
  <si>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</si>
  <si>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</si>
  <si>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</si>
  <si>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</si>
  <si>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</si>
  <si>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</si>
  <si>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</si>
  <si>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</si>
  <si>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</si>
  <si>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</si>
  <si>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</si>
  <si>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</si>
  <si>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</si>
  <si>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</si>
  <si>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</si>
  <si>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</si>
  <si>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</si>
  <si>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</si>
  <si>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</si>
  <si>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</si>
  <si>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</si>
  <si>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</si>
  <si>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</si>
  <si>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</si>
  <si>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</si>
  <si>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</si>
  <si>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</si>
  <si>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</si>
  <si>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</si>
  <si>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</si>
  <si>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</si>
  <si>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</si>
  <si>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</si>
  <si>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</si>
  <si>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</si>
  <si>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</si>
  <si>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</si>
  <si>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</si>
  <si>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</si>
  <si>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</si>
  <si>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</si>
  <si>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</si>
  <si>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</si>
  <si>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</si>
  <si>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</si>
  <si>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</si>
  <si>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</si>
  <si>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</si>
  <si>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</si>
  <si>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</si>
  <si>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</si>
  <si>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</si>
  <si>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</si>
  <si>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</si>
  <si>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</si>
  <si>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</si>
  <si>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</si>
  <si>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</si>
  <si>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</si>
  <si>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</si>
  <si>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</si>
  <si>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</si>
  <si>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</si>
  <si>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</si>
  <si>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</si>
  <si>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</si>
  <si>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</si>
  <si>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</si>
  <si>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</si>
  <si>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</si>
  <si>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</si>
  <si>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</si>
  <si>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</si>
  <si>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</si>
  <si>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</si>
  <si>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</si>
  <si>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</si>
  <si>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</si>
  <si>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</si>
  <si>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</si>
  <si>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</si>
  <si>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</si>
  <si>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</si>
  <si>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</si>
  <si>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</si>
  <si>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</si>
  <si>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</si>
  <si>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</si>
  <si>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</si>
  <si>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</si>
  <si>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</si>
  <si>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</si>
  <si>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</si>
  <si>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</si>
  <si>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</si>
  <si>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</si>
  <si>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</si>
  <si>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</si>
  <si>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</si>
  <si>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</si>
  <si>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</si>
  <si>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</si>
  <si>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</si>
  <si>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</si>
  <si>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</si>
  <si>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</si>
  <si>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</si>
  <si>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</si>
  <si>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</si>
  <si>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</si>
  <si>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</si>
  <si>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</si>
  <si>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</si>
  <si>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</si>
  <si>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</si>
  <si>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</si>
  <si>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</si>
  <si>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</si>
  <si>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</si>
  <si>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</si>
  <si>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</si>
  <si>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</si>
  <si>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</si>
  <si>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</si>
  <si>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</si>
  <si>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</si>
  <si>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</si>
  <si>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</si>
  <si>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</si>
  <si>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</si>
  <si>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</si>
  <si>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</si>
  <si>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</si>
  <si>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</si>
  <si>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</si>
  <si>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</si>
  <si>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</si>
  <si>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</si>
  <si>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</si>
  <si>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</si>
  <si>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</si>
  <si>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</si>
  <si>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</si>
  <si>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</si>
  <si>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</si>
  <si>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</si>
  <si>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</si>
  <si>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</si>
  <si>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</si>
  <si>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</si>
  <si>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</si>
  <si>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</si>
  <si>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</si>
  <si>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</si>
  <si>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</si>
  <si>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</si>
  <si>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</si>
  <si>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</si>
  <si>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</si>
  <si>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</si>
  <si>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</si>
  <si>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</si>
  <si>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</si>
  <si>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</si>
  <si>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</si>
  <si>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</si>
  <si>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</si>
  <si>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</si>
  <si>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</si>
  <si>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</si>
  <si>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</si>
  <si>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</si>
  <si>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</si>
  <si>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</si>
  <si>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</si>
  <si>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</si>
  <si>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</si>
  <si>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</si>
  <si>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</si>
  <si>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</si>
  <si>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</si>
  <si>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</si>
  <si>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</si>
  <si>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</si>
  <si>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</si>
  <si>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</si>
  <si>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</si>
  <si>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</si>
  <si>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</si>
  <si>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</si>
  <si>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</si>
  <si>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</si>
  <si>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</si>
  <si>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</si>
  <si>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</si>
  <si>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</si>
  <si>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</si>
  <si>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</si>
  <si>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</si>
  <si>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</si>
  <si>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</si>
  <si>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</si>
  <si>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</si>
  <si>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</si>
  <si>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</si>
  <si>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</si>
  <si>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</si>
  <si>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</si>
  <si>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</si>
  <si>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</si>
  <si>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</si>
  <si>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</si>
  <si>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</si>
  <si>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</si>
  <si>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</si>
  <si>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</si>
  <si>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</si>
  <si>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</si>
  <si>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</si>
  <si>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</si>
  <si>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</si>
  <si>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</si>
  <si>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</si>
  <si>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</si>
  <si>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</si>
  <si>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</si>
  <si>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</si>
  <si>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</si>
  <si>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</si>
  <si>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</si>
  <si>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</si>
  <si>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</si>
  <si>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</si>
  <si>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</si>
  <si>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</si>
  <si>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</si>
  <si>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</si>
  <si>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</si>
  <si>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</si>
  <si>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</si>
  <si>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</si>
  <si>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</si>
  <si>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</si>
  <si>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</si>
  <si>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</si>
  <si>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</si>
  <si>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</si>
  <si>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</si>
  <si>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</si>
  <si>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</si>
  <si>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</si>
  <si>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</si>
  <si>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</si>
  <si>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</si>
  <si>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</si>
  <si>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</si>
  <si>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</si>
  <si>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</si>
  <si>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</si>
  <si>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</si>
  <si>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</si>
  <si>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</si>
  <si>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</si>
  <si>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</si>
  <si>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</si>
  <si>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</si>
  <si>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</si>
  <si>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</si>
  <si>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</si>
  <si>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</si>
  <si>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</si>
  <si>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</si>
  <si>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</si>
  <si>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</si>
  <si>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</si>
  <si>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</si>
  <si>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</si>
  <si>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</si>
  <si>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</si>
  <si>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</si>
  <si>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</si>
  <si>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</si>
  <si>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</si>
  <si>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</si>
  <si>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</si>
  <si>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</si>
  <si>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</si>
  <si>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</si>
  <si>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</si>
  <si>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</si>
  <si>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</si>
  <si>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</si>
  <si>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</si>
  <si>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</si>
  <si>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</si>
  <si>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</si>
  <si>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</si>
  <si>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</si>
  <si>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</si>
  <si>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</si>
  <si>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</si>
  <si>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</si>
  <si>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</si>
  <si>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</si>
  <si>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</si>
  <si>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</si>
  <si>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</si>
  <si>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</si>
  <si>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</si>
  <si>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</si>
  <si>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</si>
  <si>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</si>
  <si>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</si>
  <si>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</si>
  <si>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</si>
  <si>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</si>
  <si>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</si>
  <si>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</si>
  <si>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</si>
  <si>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</si>
  <si>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</si>
  <si>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</si>
  <si>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</si>
  <si>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</si>
  <si>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</si>
  <si>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</si>
  <si>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</si>
  <si>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</si>
  <si>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</si>
  <si>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</si>
  <si>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</si>
  <si>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</si>
  <si>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</si>
  <si>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</si>
  <si>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</si>
  <si>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</si>
  <si>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</si>
  <si>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</si>
  <si>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</si>
  <si>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</si>
  <si>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</si>
  <si>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</si>
  <si>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</si>
  <si>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</si>
  <si>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</si>
  <si>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</si>
  <si>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</si>
  <si>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</si>
  <si>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</si>
  <si>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</si>
  <si>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</si>
  <si>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</si>
  <si>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</si>
  <si>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</si>
  <si>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</si>
  <si>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</si>
  <si>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</si>
  <si>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</si>
  <si>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</si>
  <si>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</si>
  <si>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</si>
  <si>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</si>
  <si>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</si>
  <si>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</si>
  <si>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</si>
  <si>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</si>
  <si>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</si>
  <si>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</si>
  <si>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</si>
  <si>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</si>
  <si>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</si>
  <si>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</si>
  <si>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</si>
  <si>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</si>
  <si>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</si>
  <si>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</si>
  <si>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</si>
  <si>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</si>
  <si>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</si>
  <si>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</si>
  <si>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</si>
  <si>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</si>
  <si>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</si>
  <si>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</si>
  <si>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</si>
  <si>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</si>
  <si>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</si>
  <si>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</si>
  <si>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</si>
  <si>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</si>
  <si>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</si>
  <si>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</si>
  <si>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</si>
  <si>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</si>
  <si>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</si>
  <si>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</si>
  <si>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</si>
  <si>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</si>
  <si>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</si>
  <si>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</si>
  <si>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</si>
  <si>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</si>
  <si>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</si>
  <si>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</si>
  <si>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</si>
  <si>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</si>
  <si>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</si>
  <si>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</si>
  <si>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</si>
  <si>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</si>
  <si>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</si>
  <si>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</si>
  <si>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</si>
  <si>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</si>
  <si>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</si>
  <si>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</si>
  <si>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</si>
  <si>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</si>
  <si>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</si>
  <si>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</si>
  <si>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</si>
  <si>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</si>
  <si>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</si>
  <si>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</si>
  <si>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</si>
  <si>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</si>
  <si>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</si>
  <si>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</si>
  <si>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</si>
  <si>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</si>
  <si>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</si>
  <si>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</si>
  <si>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</si>
  <si>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</si>
  <si>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</si>
  <si>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</si>
  <si>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</si>
  <si>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</si>
  <si>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</si>
  <si>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</si>
  <si>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</si>
  <si>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</si>
  <si>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</si>
  <si>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</si>
  <si>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</si>
  <si>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</si>
  <si>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</si>
  <si>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</si>
  <si>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</si>
  <si>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</si>
  <si>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</si>
  <si>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</si>
  <si>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</si>
  <si>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</si>
  <si>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</si>
  <si>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</si>
  <si>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</si>
  <si>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</si>
  <si>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</si>
  <si>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</si>
  <si>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</si>
  <si>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</si>
  <si>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</si>
  <si>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</si>
  <si>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</si>
  <si>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</si>
  <si>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</si>
  <si>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</si>
  <si>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</si>
  <si>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</si>
  <si>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</si>
  <si>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</si>
  <si>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</si>
  <si>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</si>
  <si>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</si>
  <si>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</si>
  <si>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</si>
  <si>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</si>
  <si>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</si>
  <si>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</si>
  <si>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</si>
  <si>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</si>
  <si>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</si>
  <si>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</si>
  <si>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</si>
  <si>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</si>
  <si>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</si>
  <si>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</si>
  <si>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</si>
  <si>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</si>
  <si>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</si>
  <si>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</si>
  <si>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</si>
  <si>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</si>
  <si>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</si>
  <si>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</si>
  <si>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</si>
  <si>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</si>
  <si>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</si>
  <si>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</si>
  <si>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</si>
  <si>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</si>
  <si>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</si>
  <si>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</si>
  <si>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</si>
  <si>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</si>
  <si>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</si>
  <si>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</si>
  <si>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</si>
  <si>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</si>
  <si>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</si>
  <si>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</si>
  <si>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</si>
  <si>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</si>
  <si>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</si>
  <si>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</si>
  <si>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</si>
  <si>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</si>
  <si>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</si>
  <si>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</si>
  <si>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</si>
  <si>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</si>
  <si>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</si>
  <si>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</si>
  <si>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</si>
  <si>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</si>
  <si>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</si>
  <si>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</si>
  <si>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</si>
  <si>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</si>
  <si>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</si>
  <si>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</si>
  <si>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</si>
  <si>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</si>
  <si>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</si>
  <si>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</si>
  <si>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</si>
  <si>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</si>
  <si>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</si>
  <si>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</si>
  <si>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</si>
  <si>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</si>
  <si>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</si>
  <si>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</si>
  <si>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</si>
  <si>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</si>
  <si>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</si>
  <si>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</si>
  <si>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</si>
  <si>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</si>
  <si>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</si>
  <si>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</si>
  <si>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</si>
  <si>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</si>
  <si>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</si>
  <si>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</si>
  <si>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</si>
  <si>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</si>
  <si>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</si>
  <si>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</si>
  <si>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</si>
  <si>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</si>
  <si>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</si>
  <si>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</si>
  <si>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</si>
  <si>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</si>
  <si>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</si>
  <si>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</si>
  <si>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</si>
  <si>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</si>
  <si>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</si>
  <si>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</si>
  <si>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</si>
  <si>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</si>
  <si>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</si>
  <si>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</si>
  <si>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</si>
  <si>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</si>
  <si>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</si>
  <si>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</si>
  <si>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</si>
  <si>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</si>
  <si>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</si>
  <si>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</si>
  <si>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</si>
  <si>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</si>
  <si>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</si>
  <si>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</si>
  <si>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</si>
  <si>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</si>
  <si>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</si>
  <si>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</si>
  <si>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</si>
  <si>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</si>
  <si>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</si>
  <si>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</si>
  <si>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</si>
  <si>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</si>
  <si>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</si>
  <si>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</si>
  <si>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</si>
  <si>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</si>
  <si>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</si>
  <si>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</si>
  <si>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</si>
  <si>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</si>
  <si>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</si>
  <si>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</si>
  <si>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</si>
  <si>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</si>
  <si>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</si>
  <si>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</si>
  <si>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</si>
  <si>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</si>
  <si>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</si>
  <si>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</si>
  <si>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</si>
  <si>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</si>
  <si>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</si>
  <si>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</si>
  <si>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</si>
  <si>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</si>
  <si>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</si>
  <si>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</si>
  <si>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</si>
  <si>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</si>
  <si>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</si>
  <si>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</si>
  <si>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</si>
  <si>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</si>
  <si>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</si>
  <si>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</si>
  <si>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</si>
  <si>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</si>
  <si>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</si>
  <si>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</si>
  <si>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</si>
  <si>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</si>
  <si>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</si>
  <si>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</si>
  <si>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</si>
  <si>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</si>
  <si>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</si>
  <si>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</si>
  <si>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</si>
  <si>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</si>
  <si>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</si>
  <si>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</si>
  <si>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</si>
  <si>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</si>
  <si>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</si>
  <si>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</si>
  <si>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</si>
  <si>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</si>
  <si>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</si>
  <si>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</si>
  <si>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</si>
  <si>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</si>
  <si>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</si>
  <si>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</si>
  <si>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</si>
  <si>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</si>
  <si>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</si>
  <si>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</si>
  <si>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</si>
  <si>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</si>
  <si>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</si>
  <si>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</si>
  <si>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</si>
  <si>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</si>
  <si>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</si>
  <si>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</si>
  <si>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</si>
  <si>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</si>
  <si>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</si>
  <si>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</si>
  <si>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</si>
  <si>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</si>
  <si>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</si>
  <si>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</si>
  <si>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</si>
  <si>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</si>
  <si>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</si>
  <si>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</si>
  <si>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</si>
  <si>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</si>
  <si>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</si>
  <si>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</si>
  <si>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</si>
  <si>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</si>
  <si>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</si>
  <si>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</si>
  <si>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</si>
  <si>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</si>
  <si>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</si>
  <si>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</si>
  <si>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</si>
  <si>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</si>
  <si>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</si>
  <si>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</si>
  <si>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</si>
  <si>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</si>
  <si>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</si>
  <si>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</si>
  <si>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</si>
  <si>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</si>
  <si>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</si>
  <si>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</si>
  <si>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</si>
  <si>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</si>
  <si>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</si>
  <si>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</si>
  <si>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</si>
  <si>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</si>
  <si>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</si>
  <si>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</si>
  <si>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</si>
  <si>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</si>
  <si>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</si>
  <si>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</si>
  <si>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</si>
  <si>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</si>
  <si>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</si>
  <si>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</si>
  <si>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</si>
  <si>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</si>
  <si>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</si>
  <si>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</si>
  <si>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</si>
  <si>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</si>
  <si>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</si>
  <si>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</si>
  <si>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</si>
  <si>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</si>
  <si>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</si>
  <si>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</si>
  <si>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</si>
  <si>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</si>
  <si>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</si>
  <si>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</si>
  <si>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</si>
  <si>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</si>
  <si>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</si>
  <si>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</si>
  <si>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</si>
  <si>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</si>
  <si>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</si>
  <si>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</si>
  <si>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</si>
  <si>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</si>
  <si>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</si>
  <si>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</si>
  <si>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</si>
  <si>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</si>
  <si>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</si>
  <si>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</si>
  <si>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</si>
  <si>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</si>
  <si>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</si>
  <si>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</si>
  <si>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</si>
  <si>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</si>
  <si>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</si>
  <si>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</si>
  <si>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</si>
  <si>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</si>
  <si>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</si>
  <si>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</si>
  <si>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</si>
  <si>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</si>
  <si>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</si>
  <si>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</si>
  <si>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</si>
  <si>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</si>
  <si>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</si>
  <si>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</si>
  <si>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</si>
  <si>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</si>
  <si>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</si>
  <si>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</si>
  <si>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</si>
  <si>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</si>
  <si>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</si>
  <si>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</si>
  <si>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</si>
  <si>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</si>
  <si>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</si>
  <si>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</si>
  <si>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</si>
  <si>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</si>
  <si>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</si>
  <si>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</si>
  <si>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</si>
  <si>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</si>
  <si>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</si>
  <si>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</si>
  <si>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</si>
  <si>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</si>
  <si>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</si>
  <si>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</si>
  <si>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</si>
  <si>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</si>
  <si>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</si>
  <si>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</si>
  <si>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</si>
  <si>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</si>
  <si>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</si>
  <si>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</si>
  <si>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</si>
  <si>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</si>
  <si>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</si>
  <si>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</si>
  <si>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</si>
  <si>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</si>
  <si>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</si>
  <si>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</si>
  <si>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</si>
  <si>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</si>
  <si>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</si>
  <si>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</si>
  <si>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</si>
  <si>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</si>
  <si>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</si>
  <si>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</si>
  <si>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</si>
  <si>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</si>
  <si>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</si>
  <si>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</si>
  <si>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</si>
  <si>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</si>
  <si>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</si>
  <si>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</si>
  <si>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</si>
  <si>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</si>
  <si>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</si>
  <si>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</si>
  <si>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</si>
  <si>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</si>
  <si>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</si>
  <si>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</si>
  <si>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</si>
  <si>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</si>
  <si>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</si>
  <si>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</si>
  <si>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</si>
  <si>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</si>
  <si>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</si>
  <si>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</si>
  <si>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</si>
  <si>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</si>
  <si>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</si>
  <si>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</si>
  <si>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</si>
  <si>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</si>
  <si>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</si>
  <si>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</si>
  <si>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</si>
  <si>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</si>
  <si>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</si>
  <si>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</si>
  <si>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</si>
  <si>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</si>
  <si>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</si>
  <si>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</si>
  <si>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</si>
  <si>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</si>
  <si>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</si>
  <si>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</si>
  <si>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</si>
  <si>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</si>
  <si>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</si>
  <si>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</si>
  <si>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</si>
  <si>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</si>
  <si>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</si>
  <si>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</si>
  <si>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</si>
  <si>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</si>
  <si>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</si>
  <si>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</si>
  <si>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</si>
  <si>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</si>
  <si>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</si>
  <si>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</si>
  <si>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</si>
  <si>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</si>
  <si>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</si>
  <si>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</si>
  <si>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</si>
  <si>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</si>
  <si>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</si>
  <si>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</si>
  <si>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</si>
  <si>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</si>
  <si>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</si>
  <si>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</si>
  <si>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</si>
  <si>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</si>
  <si>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</si>
  <si>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</si>
  <si>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</si>
  <si>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</si>
  <si>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</si>
  <si>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</si>
  <si>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</si>
  <si>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</si>
  <si>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</si>
  <si>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</si>
  <si>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</si>
  <si>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</si>
  <si>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</si>
  <si>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</si>
  <si>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</si>
  <si>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</si>
  <si>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</si>
  <si>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</si>
  <si>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</si>
  <si>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</si>
  <si>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</si>
  <si>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</si>
  <si>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</si>
  <si>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</si>
  <si>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</si>
  <si>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</si>
  <si>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</si>
  <si>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</si>
  <si>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</si>
  <si>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</si>
  <si>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</si>
  <si>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</si>
  <si>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</si>
  <si>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</si>
  <si>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</si>
  <si>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</si>
  <si>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</si>
  <si>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</si>
  <si>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</si>
  <si>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</si>
  <si>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</si>
  <si>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</si>
  <si>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</si>
  <si>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</si>
  <si>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</si>
  <si>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</si>
  <si>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</si>
  <si>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</si>
  <si>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</si>
  <si>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</si>
  <si>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</si>
  <si>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</si>
  <si>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</si>
  <si>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</si>
  <si>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</si>
  <si>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</si>
  <si>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</si>
  <si>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</si>
  <si>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</si>
  <si>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</si>
  <si>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</si>
  <si>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</si>
  <si>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</si>
  <si>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</si>
  <si>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</si>
  <si>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</si>
  <si>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</si>
  <si>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</si>
  <si>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</si>
  <si>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</si>
  <si>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</si>
  <si>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</si>
  <si>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</si>
  <si>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</si>
  <si>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</si>
  <si>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</si>
  <si>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</si>
  <si>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</si>
  <si>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</si>
  <si>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</si>
  <si>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</si>
  <si>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</si>
  <si>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</si>
  <si>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</si>
  <si>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</si>
  <si>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</si>
  <si>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</si>
  <si>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</si>
  <si>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</si>
  <si>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</si>
  <si>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</si>
  <si>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</si>
  <si>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</si>
  <si>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</si>
  <si>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</si>
  <si>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</si>
  <si>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</si>
  <si>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</si>
  <si>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</si>
  <si>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</si>
  <si>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</si>
  <si>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</si>
  <si>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</si>
  <si>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</si>
  <si>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</si>
  <si>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</si>
  <si>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</si>
  <si>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</si>
  <si>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</si>
  <si>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</si>
  <si>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</si>
  <si>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</si>
  <si>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</si>
  <si>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</si>
  <si>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</si>
  <si>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</si>
  <si>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</si>
  <si>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</si>
  <si>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</si>
  <si>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</si>
  <si>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</si>
  <si>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</si>
  <si>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</si>
  <si>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</si>
  <si>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</si>
  <si>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</si>
  <si>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</si>
  <si>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</si>
  <si>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</si>
  <si>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</si>
  <si>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</si>
  <si>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</si>
  <si>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</si>
  <si>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</si>
  <si>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</si>
  <si>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</si>
  <si>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</si>
  <si>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</si>
  <si>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</si>
  <si>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</si>
  <si>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</si>
  <si>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</si>
  <si>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</si>
  <si>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</si>
  <si>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</si>
  <si>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</si>
  <si>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</si>
  <si>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</si>
  <si>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</si>
  <si>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</si>
  <si>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</si>
  <si>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</si>
  <si>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</si>
  <si>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</si>
  <si>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</si>
  <si>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</si>
  <si>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</si>
  <si>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</si>
  <si>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</si>
  <si>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</si>
  <si>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</si>
  <si>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</si>
  <si>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</si>
  <si>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</si>
  <si>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</si>
  <si>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</si>
  <si>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</si>
  <si>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</si>
  <si>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</si>
  <si>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</si>
  <si>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</si>
  <si>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</si>
  <si>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</si>
  <si>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</si>
  <si>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</si>
  <si>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</si>
  <si>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</si>
  <si>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</si>
  <si>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</si>
  <si>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</si>
  <si>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</si>
  <si>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</si>
  <si>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</si>
  <si>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</si>
  <si>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</si>
  <si>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</si>
  <si>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</si>
  <si>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</si>
  <si>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</si>
  <si>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</si>
  <si>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</si>
  <si>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</si>
  <si>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</si>
  <si>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</si>
  <si>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</si>
  <si>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</si>
  <si>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</si>
  <si>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</si>
  <si>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</si>
  <si>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</si>
  <si>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</si>
  <si>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</si>
  <si>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</si>
  <si>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</si>
  <si>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</si>
  <si>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</si>
  <si>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</si>
  <si>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</si>
  <si>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</si>
  <si>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</si>
  <si>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</si>
  <si>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</si>
  <si>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</si>
  <si>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</si>
  <si>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</si>
  <si>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</si>
  <si>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</si>
  <si>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</si>
  <si>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</si>
  <si>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</si>
  <si>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</si>
  <si>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</si>
  <si>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</si>
  <si>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</si>
  <si>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</si>
  <si>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</si>
  <si>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</si>
  <si>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</si>
  <si>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</si>
  <si>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</si>
  <si>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</si>
  <si>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</si>
  <si>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</si>
  <si>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</si>
  <si>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</si>
  <si>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</si>
  <si>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</si>
  <si>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</si>
  <si>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</si>
  <si>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</si>
  <si>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</si>
  <si>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</si>
  <si>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</si>
  <si>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</si>
  <si>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</si>
  <si>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</si>
  <si>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</si>
  <si>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</si>
  <si>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</si>
  <si>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</si>
  <si>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</si>
  <si>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</si>
  <si>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</si>
  <si>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</si>
  <si>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</si>
  <si>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</si>
  <si>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</si>
  <si>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</si>
  <si>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</si>
  <si>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</si>
  <si>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</si>
  <si>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</si>
  <si>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</si>
  <si>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</si>
  <si>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</si>
  <si>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</si>
  <si>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</si>
  <si>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</si>
  <si>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</si>
  <si>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</si>
  <si>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</si>
  <si>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</si>
  <si>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</si>
  <si>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</si>
  <si>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</si>
  <si>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</si>
  <si>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</si>
  <si>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</si>
  <si>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</si>
  <si>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</si>
  <si>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</si>
  <si>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</si>
  <si>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</si>
  <si>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</si>
  <si>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</si>
  <si>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</si>
  <si>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</si>
  <si>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</si>
  <si>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</si>
  <si>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</si>
  <si>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</si>
  <si>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</si>
  <si>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</si>
  <si>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</si>
  <si>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</si>
  <si>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</si>
  <si>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</si>
  <si>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</si>
  <si>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</si>
  <si>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</si>
  <si>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</si>
  <si>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</si>
  <si>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</si>
  <si>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</si>
  <si>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</si>
  <si>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</si>
  <si>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</si>
  <si>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</si>
  <si>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</si>
  <si>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</si>
  <si>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</si>
  <si>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</si>
  <si>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</si>
  <si>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</si>
  <si>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</si>
  <si>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</si>
  <si>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</si>
  <si>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</si>
  <si>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</si>
  <si>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</si>
  <si>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</si>
  <si>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</si>
  <si>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</si>
  <si>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</si>
  <si>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</si>
  <si>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</si>
  <si>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</si>
  <si>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</si>
  <si>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</si>
  <si>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</si>
  <si>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</si>
  <si>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</si>
  <si>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</si>
  <si>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</si>
  <si>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</si>
  <si>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</si>
  <si>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</si>
  <si>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</si>
  <si>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</si>
  <si>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</si>
  <si>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</si>
  <si>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</si>
  <si>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</si>
  <si>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</si>
  <si>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</si>
  <si>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</si>
  <si>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</si>
  <si>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</si>
  <si>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</si>
  <si>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</si>
  <si>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</si>
  <si>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</si>
  <si>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</si>
  <si>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</si>
  <si>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</si>
  <si>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</si>
  <si>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</si>
  <si>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</si>
  <si>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</si>
  <si>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</si>
  <si>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</si>
  <si>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</si>
  <si>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</si>
  <si>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</si>
  <si>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</si>
  <si>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</si>
  <si>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</si>
  <si>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</si>
  <si>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</si>
  <si>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</si>
  <si>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</si>
  <si>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</si>
  <si>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</si>
  <si>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</si>
  <si>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</si>
  <si>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</si>
  <si>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</si>
  <si>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</si>
  <si>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</si>
  <si>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</si>
  <si>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</si>
  <si>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</si>
  <si>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</si>
  <si>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</si>
  <si>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</si>
  <si>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</si>
  <si>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</si>
  <si>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</si>
  <si>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</si>
  <si>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</si>
  <si>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</si>
  <si>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</si>
  <si>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</si>
  <si>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</si>
  <si>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</si>
  <si>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</si>
  <si>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</si>
  <si>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</si>
  <si>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</si>
  <si>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</si>
  <si>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</si>
  <si>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</si>
  <si>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</si>
  <si>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</si>
  <si>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</si>
  <si>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</si>
  <si>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</si>
  <si>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</si>
  <si>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</si>
  <si>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</si>
  <si>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</si>
  <si>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</si>
  <si>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</si>
  <si>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</si>
  <si>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</si>
  <si>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</si>
  <si>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</si>
  <si>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</si>
  <si>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</si>
  <si>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</si>
  <si>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</si>
  <si>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</si>
  <si>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</si>
  <si>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</si>
  <si>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</si>
  <si>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</si>
  <si>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</si>
  <si>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</si>
  <si>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</si>
  <si>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</si>
  <si>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</si>
  <si>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</si>
  <si>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</si>
  <si>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</si>
  <si>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</si>
  <si>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</si>
  <si>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</si>
  <si>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</si>
  <si>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</si>
  <si>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</si>
  <si>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</si>
  <si>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</si>
  <si>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</si>
  <si>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</si>
  <si>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</si>
  <si>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</si>
  <si>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</si>
  <si>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</si>
  <si>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</si>
  <si>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</si>
  <si>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</si>
  <si>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</si>
  <si>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</si>
  <si>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</si>
  <si>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</si>
  <si>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</si>
  <si>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</si>
  <si>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</si>
  <si>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</si>
  <si>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</si>
  <si>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</si>
  <si>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</si>
  <si>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</si>
  <si>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</si>
  <si>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</si>
  <si>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</si>
  <si>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</si>
  <si>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</si>
  <si>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</si>
  <si>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</si>
  <si>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</si>
  <si>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</si>
  <si>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</si>
  <si>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</si>
  <si>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</si>
  <si>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</si>
  <si>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</si>
  <si>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</si>
  <si>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</si>
  <si>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</si>
  <si>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</si>
  <si>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</si>
  <si>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</si>
  <si>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</si>
  <si>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</si>
  <si>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</si>
  <si>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</si>
  <si>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</si>
  <si>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</si>
  <si>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</si>
  <si>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</si>
  <si>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</si>
  <si>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</si>
  <si>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</si>
  <si>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</si>
  <si>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</si>
  <si>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</si>
  <si>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</si>
  <si>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</si>
  <si>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</si>
  <si>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</si>
  <si>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</si>
  <si>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</si>
  <si>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</si>
  <si>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</si>
  <si>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</si>
  <si>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</si>
  <si>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</si>
  <si>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</si>
  <si>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</si>
  <si>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</si>
  <si>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</si>
  <si>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</si>
  <si>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</si>
  <si>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</si>
  <si>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</si>
  <si>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</si>
  <si>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</si>
  <si>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</si>
  <si>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</si>
  <si>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</si>
  <si>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</si>
  <si>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</si>
  <si>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</si>
  <si>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</si>
  <si>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</si>
  <si>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</si>
  <si>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</si>
  <si>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</si>
  <si>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</si>
  <si>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</si>
  <si>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</si>
  <si>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</si>
  <si>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</si>
  <si>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</si>
  <si>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</si>
  <si>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</si>
  <si>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</si>
  <si>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</si>
  <si>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</si>
  <si>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</si>
  <si>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</si>
  <si>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</si>
  <si>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</si>
  <si>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</si>
  <si>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</si>
  <si>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</si>
  <si>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</si>
  <si>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</si>
  <si>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</si>
  <si>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</si>
  <si>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</si>
  <si>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</si>
  <si>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</si>
  <si>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</si>
  <si>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</si>
  <si>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</si>
  <si>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</si>
  <si>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</si>
  <si>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</si>
  <si>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</si>
  <si>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</si>
  <si>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</si>
  <si>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</si>
  <si>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</si>
  <si>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</si>
  <si>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</si>
  <si>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</si>
  <si>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</si>
  <si>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</si>
  <si>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</si>
  <si>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</si>
  <si>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</si>
  <si>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</si>
  <si>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</si>
  <si>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</si>
  <si>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</si>
  <si>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</si>
  <si>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</si>
  <si>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</si>
  <si>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</si>
  <si>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</si>
  <si>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</si>
  <si>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</si>
  <si>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</si>
  <si>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</si>
  <si>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</si>
  <si>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</si>
  <si>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</si>
  <si>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</si>
  <si>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</si>
  <si>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</si>
  <si>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</si>
  <si>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</si>
  <si>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</si>
  <si>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</si>
  <si>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</si>
  <si>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</si>
  <si>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</si>
  <si>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</si>
  <si>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</si>
  <si>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</si>
  <si>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</si>
  <si>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</si>
  <si>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</si>
  <si>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</si>
  <si>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</si>
  <si>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</si>
  <si>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</si>
  <si>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</si>
  <si>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</si>
  <si>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</si>
  <si>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</si>
  <si>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</si>
  <si>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</si>
  <si>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</si>
  <si>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</si>
  <si>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</si>
  <si>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</si>
  <si>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</si>
  <si>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</si>
  <si>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</si>
  <si>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</si>
  <si>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</si>
  <si>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</si>
  <si>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</si>
  <si>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</si>
  <si>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</si>
  <si>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</si>
  <si>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</si>
  <si>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</si>
  <si>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</si>
  <si>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</si>
  <si>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</si>
  <si>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</si>
  <si>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</si>
  <si>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</si>
  <si>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</si>
  <si>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</si>
  <si>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</si>
  <si>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</si>
  <si>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</si>
  <si>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</si>
  <si>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</si>
  <si>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</si>
  <si>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</si>
  <si>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</si>
  <si>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</si>
  <si>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</si>
  <si>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</si>
  <si>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</si>
  <si>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</si>
  <si>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</si>
  <si>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</si>
  <si>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</si>
  <si>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</si>
  <si>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</si>
  <si>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</si>
  <si>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</si>
  <si>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</si>
  <si>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</si>
  <si>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</si>
  <si>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</si>
  <si>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</si>
  <si>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</si>
  <si>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</si>
  <si>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</si>
  <si>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</si>
  <si>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</si>
  <si>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</si>
  <si>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</si>
  <si>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</si>
  <si>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</si>
  <si>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</si>
  <si>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</si>
  <si>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</si>
  <si>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</si>
  <si>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</si>
  <si>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</si>
  <si>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</si>
  <si>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</si>
  <si>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</si>
  <si>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</si>
  <si>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</si>
  <si>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</si>
  <si>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</si>
  <si>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</si>
  <si>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</si>
  <si>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</si>
  <si>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</si>
  <si>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</si>
  <si>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</si>
  <si>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</si>
  <si>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</si>
  <si>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</si>
  <si>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</si>
  <si>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</si>
  <si>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</si>
  <si>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</si>
  <si>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</si>
  <si>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</si>
  <si>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</si>
  <si>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</si>
  <si>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</si>
  <si>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</si>
  <si>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</si>
  <si>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</si>
  <si>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</si>
  <si>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</si>
  <si>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</si>
  <si>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</si>
  <si>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</si>
  <si>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</si>
  <si>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</si>
  <si>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</si>
  <si>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</si>
  <si>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</si>
  <si>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</si>
  <si>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</si>
  <si>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</si>
  <si>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</si>
  <si>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</si>
  <si>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</si>
  <si>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</si>
  <si>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</si>
  <si>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</si>
  <si>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</si>
  <si>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</si>
  <si>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</si>
  <si>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</si>
  <si>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</si>
  <si>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</si>
  <si>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</si>
  <si>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</si>
  <si>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</si>
  <si>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</si>
  <si>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</si>
  <si>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</si>
  <si>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</si>
  <si>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</si>
  <si>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</si>
  <si>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</si>
  <si>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</si>
  <si>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</si>
  <si>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</si>
  <si>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</si>
  <si>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</si>
  <si>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</si>
  <si>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</si>
  <si>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</si>
  <si>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</si>
  <si>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</si>
  <si>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</si>
  <si>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</si>
  <si>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</si>
  <si>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</si>
  <si>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</si>
  <si>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</si>
  <si>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</si>
  <si>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</si>
  <si>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</si>
  <si>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</si>
  <si>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</si>
  <si>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</si>
  <si>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</si>
  <si>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</si>
  <si>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</si>
  <si>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</si>
  <si>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</si>
  <si>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</si>
  <si>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</si>
  <si>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</si>
  <si>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</si>
  <si>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</si>
  <si>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</si>
  <si>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</si>
  <si>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</si>
  <si>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</si>
  <si>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</si>
  <si>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</si>
  <si>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</si>
  <si>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</si>
  <si>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</si>
  <si>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</si>
  <si>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</si>
  <si>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</si>
  <si>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</si>
  <si>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</si>
  <si>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</si>
  <si>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</si>
  <si>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</si>
  <si>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</si>
  <si>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</si>
  <si>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</si>
  <si>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</si>
  <si>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</si>
  <si>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</si>
  <si>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</si>
  <si>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</si>
  <si>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</si>
  <si>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</si>
  <si>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</si>
  <si>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</si>
  <si>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</si>
  <si>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</si>
  <si>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</si>
  <si>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</si>
  <si>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</si>
  <si>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</si>
  <si>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</si>
  <si>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</si>
  <si>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</si>
  <si>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</si>
  <si>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</si>
  <si>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</si>
  <si>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</si>
  <si>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</si>
  <si>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</si>
  <si>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</si>
  <si>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</si>
  <si>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</si>
  <si>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</si>
  <si>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</si>
  <si>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</si>
  <si>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</si>
  <si>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</si>
  <si>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</si>
  <si>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</si>
  <si>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</si>
  <si>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</si>
  <si>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</si>
  <si>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</si>
  <si>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</si>
  <si>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</si>
  <si>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</si>
  <si>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</si>
  <si>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</si>
  <si>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</si>
  <si>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</si>
  <si>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</si>
  <si>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</si>
  <si>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</si>
  <si>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</si>
  <si>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</si>
  <si>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</si>
  <si>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</si>
  <si>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</si>
  <si>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</si>
  <si>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</si>
  <si>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</si>
  <si>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</si>
  <si>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</si>
  <si>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</si>
  <si>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</si>
  <si>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</si>
  <si>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</si>
  <si>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</si>
  <si>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</si>
  <si>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</si>
  <si>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</si>
  <si>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</si>
  <si>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</si>
  <si>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</si>
  <si>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</si>
  <si>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</si>
  <si>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</si>
  <si>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</si>
  <si>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</si>
  <si>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</si>
  <si>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</si>
  <si>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</si>
  <si>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</si>
  <si>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</si>
  <si>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</si>
  <si>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</si>
  <si>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</si>
  <si>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</si>
  <si>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</si>
  <si>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</si>
  <si>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</si>
  <si>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</si>
  <si>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</si>
  <si>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</si>
  <si>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</si>
  <si>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</si>
  <si>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</si>
  <si>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</si>
  <si>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</si>
  <si>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</si>
  <si>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</si>
  <si>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</si>
  <si>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</si>
  <si>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</si>
  <si>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</si>
  <si>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</si>
  <si>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</si>
  <si>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</si>
  <si>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</si>
  <si>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</si>
  <si>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</si>
  <si>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</si>
  <si>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</si>
  <si>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</si>
  <si>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</si>
  <si>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</si>
  <si>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</si>
  <si>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</si>
  <si>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</si>
  <si>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</si>
  <si>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</si>
  <si>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</si>
  <si>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</si>
  <si>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</si>
  <si>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</si>
  <si>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</si>
  <si>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</si>
  <si>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</si>
  <si>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</si>
  <si>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</si>
  <si>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</si>
  <si>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</si>
  <si>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</si>
  <si>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</si>
  <si>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</si>
  <si>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</si>
  <si>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</si>
  <si>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</si>
  <si>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</si>
  <si>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</si>
  <si>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</si>
  <si>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</si>
  <si>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</si>
  <si>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</si>
  <si>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</si>
  <si>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</si>
  <si>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</si>
  <si>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</si>
  <si>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</si>
  <si>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</si>
  <si>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</si>
  <si>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</si>
  <si>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</si>
  <si>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</si>
  <si>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</si>
  <si>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</si>
  <si>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</si>
  <si>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</si>
  <si>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</si>
  <si>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</si>
  <si>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</si>
  <si>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</si>
  <si>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</si>
  <si>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</si>
  <si>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</si>
  <si>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</si>
  <si>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</si>
  <si>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</si>
  <si>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</si>
  <si>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</si>
  <si>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</si>
  <si>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</si>
  <si>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</si>
  <si>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</si>
  <si>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</si>
  <si>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</si>
  <si>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</si>
  <si>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</si>
  <si>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</si>
  <si>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</si>
  <si>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</si>
  <si>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</si>
  <si>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</si>
  <si>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</si>
  <si>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</si>
  <si>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</si>
  <si>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</si>
  <si>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</si>
  <si>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</si>
  <si>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</si>
  <si>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</si>
  <si>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</si>
  <si>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</si>
  <si>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</si>
  <si>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</si>
  <si>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</si>
  <si>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</si>
  <si>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</si>
  <si>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</si>
  <si>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</si>
  <si>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</si>
  <si>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</si>
  <si>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</si>
  <si>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</si>
  <si>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</si>
  <si>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</si>
  <si>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</si>
  <si>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</si>
  <si>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</si>
  <si>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</si>
  <si>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</si>
  <si>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</si>
  <si>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</si>
  <si>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</si>
  <si>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</si>
  <si>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</si>
  <si>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</si>
  <si>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</si>
  <si>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</si>
  <si>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</si>
  <si>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</si>
  <si>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</si>
  <si>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</si>
  <si>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</si>
  <si>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</si>
  <si>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</si>
  <si>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</si>
  <si>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</si>
  <si>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</si>
  <si>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</si>
  <si>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</si>
  <si>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</si>
  <si>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</si>
  <si>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</si>
  <si>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</si>
  <si>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</si>
  <si>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</si>
  <si>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</si>
  <si>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</si>
  <si>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</si>
  <si>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</si>
  <si>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</si>
  <si>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</si>
  <si>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</si>
  <si>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</si>
  <si>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</si>
  <si>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</si>
  <si>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</si>
  <si>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</si>
  <si>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</si>
  <si>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</si>
  <si>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</si>
  <si>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</si>
  <si>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</si>
  <si>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</si>
  <si>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</si>
  <si>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</si>
  <si>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</si>
  <si>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</si>
  <si>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</si>
  <si>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</si>
  <si>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</si>
  <si>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</si>
  <si>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</si>
  <si>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</si>
  <si>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</si>
  <si>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</si>
  <si>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</si>
  <si>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</si>
  <si>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</si>
  <si>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</si>
  <si>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</si>
  <si>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</si>
  <si>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</si>
  <si>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</si>
  <si>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</si>
  <si>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</si>
  <si>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</si>
  <si>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</si>
  <si>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</si>
  <si>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</si>
  <si>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</si>
  <si>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</si>
  <si>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</si>
  <si>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</si>
  <si>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</si>
  <si>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</si>
  <si>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</si>
  <si>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</si>
  <si>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</si>
  <si>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</si>
  <si>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</si>
  <si>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</si>
  <si>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</si>
  <si>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</si>
  <si>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</si>
  <si>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</si>
  <si>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</si>
  <si>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</si>
  <si>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</si>
  <si>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</si>
  <si>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</si>
  <si>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</si>
  <si>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</si>
  <si>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</si>
  <si>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</si>
  <si>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</si>
  <si>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</si>
  <si>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</si>
  <si>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</si>
  <si>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</si>
  <si>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</si>
  <si>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</si>
  <si>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</si>
  <si>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</si>
  <si>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</si>
  <si>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</si>
  <si>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</si>
  <si>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</si>
  <si>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</si>
  <si>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</si>
  <si>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</si>
  <si>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</si>
  <si>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</si>
  <si>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</si>
  <si>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</si>
  <si>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</si>
  <si>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</si>
  <si>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</si>
  <si>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</si>
  <si>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</si>
  <si>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</si>
  <si>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</si>
  <si>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</si>
  <si>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</si>
  <si>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</si>
  <si>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</si>
  <si>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</si>
  <si>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</si>
  <si>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</si>
  <si>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</si>
  <si>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</si>
  <si>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</si>
  <si>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</si>
  <si>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</si>
  <si>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</si>
  <si>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</si>
  <si>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</si>
  <si>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</si>
  <si>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</si>
  <si>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</si>
  <si>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</si>
  <si>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</si>
  <si>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</si>
  <si>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</si>
  <si>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</si>
  <si>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</si>
  <si>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</si>
  <si>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</si>
  <si>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</si>
  <si>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</si>
  <si>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</si>
  <si>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</si>
  <si>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</si>
  <si>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</si>
  <si>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</si>
  <si>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</si>
  <si>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</si>
  <si>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</si>
  <si>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</si>
  <si>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</si>
  <si>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</si>
  <si>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</si>
  <si>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</si>
  <si>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</si>
  <si>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</si>
  <si>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</si>
  <si>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</si>
  <si>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</si>
  <si>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</si>
  <si>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</si>
  <si>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</si>
  <si>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</si>
  <si>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</si>
  <si>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</si>
  <si>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</si>
  <si>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</si>
  <si>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</si>
  <si>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</si>
  <si>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</si>
  <si>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</si>
  <si>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</si>
  <si>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</si>
  <si>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</si>
  <si>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</si>
  <si>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</si>
  <si>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</si>
  <si>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</si>
  <si>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</si>
  <si>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</si>
  <si>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</si>
  <si>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</si>
  <si>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</si>
  <si>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</si>
  <si>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</si>
  <si>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</si>
  <si>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</si>
  <si>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</si>
  <si>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</si>
  <si>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</si>
  <si>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</si>
  <si>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</si>
  <si>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</si>
  <si>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</si>
  <si>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</si>
  <si>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</si>
  <si>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</si>
  <si>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</si>
  <si>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</si>
  <si>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</si>
  <si>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</si>
  <si>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</si>
  <si>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</si>
  <si>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</si>
  <si>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</si>
  <si>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</si>
  <si>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</si>
  <si>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</si>
  <si>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</si>
  <si>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</si>
  <si>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</si>
  <si>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</si>
  <si>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</si>
  <si>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</si>
  <si>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</si>
  <si>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</si>
  <si>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</si>
  <si>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</si>
  <si>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</si>
  <si>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</si>
  <si>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</si>
  <si>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</si>
  <si>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</si>
  <si>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</si>
  <si>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</si>
  <si>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</si>
  <si>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</si>
  <si>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</si>
  <si>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</si>
  <si>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</si>
  <si>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</si>
  <si>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</si>
  <si>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</si>
  <si>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</si>
  <si>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</si>
  <si>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</si>
  <si>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</si>
  <si>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</si>
  <si>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</si>
  <si>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</si>
  <si>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</si>
  <si>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</si>
  <si>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</si>
  <si>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</si>
  <si>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</si>
  <si>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</si>
  <si>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</si>
  <si>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</si>
  <si>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</si>
  <si>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</si>
  <si>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</si>
  <si>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</si>
  <si>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</si>
  <si>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</si>
  <si>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</si>
  <si>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</si>
  <si>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</si>
  <si>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</si>
  <si>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</si>
  <si>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</si>
  <si>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</si>
  <si>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</si>
  <si>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</si>
  <si>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</si>
  <si>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</si>
  <si>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</si>
  <si>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</si>
  <si>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</si>
  <si>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</si>
  <si>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</si>
  <si>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</si>
  <si>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</si>
  <si>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</si>
  <si>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</si>
  <si>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</si>
  <si>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</si>
  <si>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</si>
  <si>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</si>
  <si>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</si>
  <si>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</si>
  <si>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</si>
  <si>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</si>
  <si>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</si>
  <si>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</si>
  <si>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</si>
  <si>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</si>
  <si>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</si>
  <si>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</si>
  <si>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</si>
  <si>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</si>
  <si>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</si>
  <si>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</si>
  <si>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</si>
  <si>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</si>
  <si>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</si>
  <si>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</si>
  <si>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</si>
  <si>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</si>
  <si>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</si>
  <si>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</si>
  <si>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</si>
  <si>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</si>
  <si>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</si>
  <si>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</si>
  <si>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</si>
  <si>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</si>
  <si>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</si>
  <si>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</si>
  <si>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</si>
  <si>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</si>
  <si>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</si>
  <si>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</si>
  <si>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</si>
  <si>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</si>
  <si>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</si>
  <si>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</si>
  <si>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</si>
  <si>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</si>
  <si>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</si>
  <si>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</si>
  <si>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</si>
  <si>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</si>
  <si>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</si>
  <si>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</si>
  <si>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</si>
  <si>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</si>
  <si>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</si>
  <si>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</si>
  <si>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</si>
  <si>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</si>
  <si>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</si>
  <si>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</si>
  <si>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</si>
  <si>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</si>
  <si>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</si>
  <si>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</si>
  <si>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</si>
  <si>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</si>
  <si>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</si>
  <si>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</si>
  <si>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</si>
  <si>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</si>
  <si>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</si>
  <si>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</si>
  <si>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</si>
  <si>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</si>
  <si>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</si>
  <si>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</si>
  <si>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</si>
  <si>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</si>
  <si>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</si>
  <si>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</si>
  <si>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</si>
  <si>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</si>
  <si>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</si>
  <si>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</si>
  <si>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</si>
  <si>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</si>
  <si>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</si>
  <si>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</si>
  <si>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</si>
  <si>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</si>
  <si>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</si>
  <si>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</si>
  <si>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</si>
  <si>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</si>
  <si>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</si>
  <si>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</si>
  <si>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</si>
  <si>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</si>
  <si>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</si>
  <si>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</si>
  <si>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</si>
  <si>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</si>
  <si>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</si>
  <si>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</si>
  <si>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</si>
  <si>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</si>
  <si>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</si>
  <si>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</si>
  <si>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</si>
  <si>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</si>
  <si>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</si>
  <si>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</si>
  <si>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</si>
  <si>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</si>
  <si>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</si>
  <si>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</si>
  <si>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</si>
  <si>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</si>
  <si>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</si>
  <si>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</si>
  <si>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</si>
  <si>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</si>
  <si>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</si>
  <si>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</si>
  <si>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</si>
  <si>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</si>
  <si>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</si>
  <si>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</si>
  <si>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</si>
  <si>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</si>
  <si>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</si>
  <si>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</si>
  <si>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</si>
  <si>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</si>
  <si>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</si>
  <si>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</si>
  <si>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</si>
  <si>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</si>
  <si>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</si>
  <si>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</si>
  <si>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</si>
  <si>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</si>
  <si>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</si>
  <si>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</si>
  <si>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</si>
  <si>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</si>
  <si>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</si>
  <si>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</si>
  <si>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</si>
  <si>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</si>
  <si>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</si>
  <si>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</si>
  <si>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</si>
  <si>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</si>
  <si>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</si>
  <si>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</si>
  <si>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</si>
  <si>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</si>
  <si>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</si>
  <si>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</si>
  <si>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</si>
  <si>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</si>
  <si>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</si>
  <si>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</si>
  <si>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</si>
  <si>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</si>
  <si>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</si>
  <si>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</si>
  <si>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</si>
  <si>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</si>
  <si>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</si>
  <si>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</si>
  <si>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</si>
  <si>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</si>
  <si>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</si>
  <si>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</si>
  <si>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</si>
  <si>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</si>
  <si>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</si>
  <si>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</si>
  <si>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</si>
  <si>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</si>
  <si>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</si>
  <si>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</si>
  <si>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</si>
  <si>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</si>
  <si>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</si>
  <si>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</si>
  <si>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</si>
  <si>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</si>
  <si>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</si>
  <si>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</si>
  <si>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</si>
  <si>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</si>
  <si>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</si>
  <si>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</si>
  <si>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</si>
  <si>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</si>
  <si>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</si>
  <si>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</si>
  <si>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</si>
  <si>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</si>
  <si>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</si>
  <si>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</si>
  <si>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</si>
  <si>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</si>
  <si>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</si>
  <si>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</si>
  <si>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</si>
  <si>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</si>
  <si>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</si>
  <si>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</si>
  <si>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</si>
  <si>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</si>
  <si>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</si>
  <si>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</si>
  <si>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</si>
  <si>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</si>
  <si>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</si>
  <si>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</si>
  <si>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</si>
  <si>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</si>
  <si>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</si>
  <si>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</si>
  <si>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</si>
  <si>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</si>
  <si>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</si>
  <si>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</si>
  <si>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</si>
  <si>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</si>
  <si>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</si>
  <si>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</si>
  <si>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</si>
  <si>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</si>
  <si>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</si>
  <si>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</si>
  <si>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</si>
  <si>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</si>
  <si>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</si>
  <si>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</si>
  <si>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</si>
  <si>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</si>
  <si>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</si>
  <si>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</si>
  <si>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</si>
  <si>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</si>
  <si>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</si>
  <si>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</si>
  <si>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</si>
  <si>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</si>
  <si>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</si>
  <si>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</si>
  <si>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</si>
  <si>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</si>
  <si>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</si>
  <si>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</si>
  <si>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</si>
  <si>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</si>
  <si>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</si>
  <si>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</si>
  <si>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</si>
  <si>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</si>
  <si>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</si>
  <si>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</si>
  <si>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</si>
  <si>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</si>
  <si>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</si>
  <si>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</si>
  <si>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</si>
  <si>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</si>
  <si>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</si>
  <si>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</si>
  <si>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</si>
  <si>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</si>
  <si>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</si>
  <si>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</si>
  <si>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</si>
  <si>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</si>
  <si>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</si>
  <si>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</si>
  <si>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</si>
  <si>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</si>
  <si>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</si>
  <si>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</si>
  <si>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</si>
  <si>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</si>
  <si>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</si>
  <si>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</si>
  <si>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</si>
  <si>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</si>
  <si>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</si>
  <si>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</si>
  <si>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</si>
  <si>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</si>
  <si>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</si>
  <si>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</si>
  <si>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</si>
  <si>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</si>
  <si>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</si>
  <si>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</si>
  <si>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</si>
  <si>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</si>
  <si>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</si>
  <si>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</si>
  <si>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</si>
  <si>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</si>
  <si>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</si>
  <si>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</si>
  <si>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</si>
  <si>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</si>
  <si>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</si>
  <si>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</si>
  <si>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</si>
  <si>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</si>
  <si>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</si>
  <si>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</si>
  <si>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</si>
  <si>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</si>
  <si>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</si>
  <si>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</si>
  <si>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</si>
  <si>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</si>
  <si>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</si>
  <si>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</si>
  <si>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</si>
  <si>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</si>
  <si>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</si>
  <si>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</si>
  <si>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</si>
  <si>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</si>
  <si>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</si>
  <si>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</si>
  <si>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</si>
  <si>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</si>
  <si>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</si>
  <si>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</si>
  <si>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</si>
  <si>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</si>
  <si>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</si>
  <si>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</si>
  <si>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</si>
  <si>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</si>
  <si>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</si>
  <si>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</si>
  <si>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</si>
  <si>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</si>
  <si>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</si>
  <si>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</si>
  <si>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</si>
  <si>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</si>
  <si>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</si>
  <si>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</si>
  <si>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</si>
  <si>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</si>
  <si>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</si>
  <si>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</si>
  <si>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</si>
  <si>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</si>
  <si>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</si>
  <si>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</si>
  <si>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</si>
  <si>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</si>
  <si>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</si>
  <si>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</si>
  <si>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</si>
  <si>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</si>
  <si>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</si>
  <si>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</si>
  <si>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</si>
  <si>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</si>
  <si>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</si>
  <si>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</si>
  <si>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</si>
  <si>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</si>
  <si>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</si>
  <si>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</si>
  <si>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</si>
  <si>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</si>
  <si>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</si>
  <si>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</si>
  <si>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</si>
  <si>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</si>
  <si>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</si>
  <si>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</si>
  <si>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</si>
  <si>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</si>
  <si>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</si>
  <si>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</si>
  <si>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</si>
  <si>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</si>
  <si>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</si>
  <si>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</si>
  <si>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</si>
  <si>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</si>
  <si>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</si>
  <si>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</si>
  <si>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</si>
  <si>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</si>
  <si>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</si>
  <si>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</si>
  <si>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</si>
  <si>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</si>
  <si>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</si>
  <si>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</si>
  <si>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</si>
  <si>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</si>
  <si>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</si>
  <si>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</si>
  <si>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</si>
  <si>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</si>
  <si>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</si>
  <si>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</si>
  <si>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</si>
  <si>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</si>
  <si>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</si>
  <si>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</si>
  <si>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</si>
  <si>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</si>
  <si>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</si>
  <si>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</si>
  <si>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</si>
  <si>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</si>
  <si>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</si>
  <si>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</si>
  <si>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</si>
  <si>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</si>
  <si>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</si>
  <si>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</si>
  <si>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</si>
  <si>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</si>
  <si>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</si>
  <si>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</si>
  <si>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</si>
  <si>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</si>
  <si>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</si>
  <si>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</si>
  <si>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</si>
  <si>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</si>
  <si>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</si>
  <si>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</si>
  <si>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</si>
  <si>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</si>
  <si>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</si>
  <si>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</si>
  <si>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</si>
  <si>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</si>
  <si>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</si>
  <si>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</si>
  <si>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</si>
  <si>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</si>
  <si>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</si>
  <si>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</si>
  <si>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</si>
  <si>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</si>
  <si>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</si>
  <si>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</si>
  <si>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</si>
  <si>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</si>
  <si>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</si>
  <si>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</si>
  <si>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</si>
  <si>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</si>
  <si>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</si>
  <si>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</si>
  <si>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</si>
  <si>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</si>
  <si>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</si>
  <si>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</si>
  <si>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</si>
  <si>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</si>
  <si>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</si>
  <si>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</si>
  <si>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</si>
  <si>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</si>
  <si>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</si>
  <si>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</si>
  <si>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</si>
  <si>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</si>
  <si>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</si>
  <si>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</si>
  <si>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</si>
  <si>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</si>
  <si>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</si>
  <si>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</si>
  <si>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</si>
  <si>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</si>
  <si>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</si>
  <si>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</si>
  <si>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</si>
  <si>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</si>
  <si>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</si>
  <si>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</si>
  <si>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</si>
  <si>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</si>
  <si>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</si>
  <si>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</si>
  <si>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</si>
  <si>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</si>
  <si>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</si>
  <si>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</si>
  <si>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</si>
  <si>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</si>
  <si>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</si>
  <si>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</si>
  <si>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</si>
  <si>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</si>
  <si>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</si>
  <si>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</si>
  <si>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</si>
  <si>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</si>
  <si>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</si>
  <si>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</si>
  <si>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</si>
  <si>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</si>
  <si>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</si>
  <si>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</si>
  <si>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</si>
  <si>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</si>
  <si>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</si>
  <si>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</si>
  <si>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</si>
  <si>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</si>
  <si>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</si>
  <si>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</si>
  <si>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</si>
  <si>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</si>
  <si>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</si>
  <si>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</si>
  <si>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</si>
  <si>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</si>
  <si>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</si>
  <si>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</si>
  <si>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</si>
  <si>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</si>
  <si>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</si>
  <si>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</si>
  <si>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</si>
  <si>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</si>
  <si>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</si>
  <si>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</si>
  <si>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</si>
  <si>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</si>
  <si>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</si>
  <si>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</si>
  <si>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</si>
  <si>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</si>
  <si>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</si>
  <si>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</si>
  <si>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</si>
  <si>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</si>
  <si>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</si>
  <si>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</si>
  <si>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</si>
  <si>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</si>
  <si>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</si>
  <si>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</si>
  <si>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</si>
  <si>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</si>
  <si>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</si>
  <si>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</si>
  <si>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</si>
  <si>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</si>
  <si>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</si>
  <si>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</si>
  <si>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</si>
  <si>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</si>
  <si>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</si>
  <si>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</si>
  <si>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</si>
  <si>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</si>
  <si>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</si>
  <si>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</si>
  <si>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</si>
  <si>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</si>
  <si>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</si>
  <si>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</si>
  <si>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</si>
  <si>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</si>
  <si>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</si>
  <si>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</si>
  <si>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</si>
  <si>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</si>
  <si>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</si>
  <si>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</si>
  <si>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</si>
  <si>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</si>
  <si>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</si>
  <si>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</si>
  <si>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</si>
  <si>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</si>
  <si>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</si>
  <si>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</si>
  <si>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</si>
  <si>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</si>
  <si>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</si>
  <si>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</si>
  <si>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</si>
  <si>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</si>
  <si>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</si>
  <si>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</si>
  <si>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</si>
  <si>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</si>
  <si>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</si>
  <si>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</si>
  <si>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</si>
  <si>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</si>
  <si>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</si>
  <si>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</si>
  <si>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</si>
  <si>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</si>
  <si>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</si>
  <si>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</si>
  <si>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</si>
  <si>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</si>
  <si>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</si>
  <si>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</si>
  <si>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</si>
  <si>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</si>
  <si>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</si>
  <si>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</si>
  <si>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</si>
  <si>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</si>
  <si>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</si>
  <si>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</si>
  <si>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</si>
  <si>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</si>
  <si>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</si>
  <si>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</si>
  <si>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</si>
  <si>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</si>
  <si>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</si>
  <si>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</si>
  <si>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</si>
  <si>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</si>
  <si>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</si>
  <si>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</si>
  <si>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</si>
  <si>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</si>
  <si>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</si>
  <si>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</si>
  <si>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</si>
  <si>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</si>
  <si>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</si>
  <si>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</si>
  <si>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</si>
  <si>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</si>
  <si>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</si>
  <si>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</si>
  <si>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</si>
  <si>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</si>
  <si>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</si>
  <si>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</si>
  <si>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</si>
  <si>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</si>
  <si>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</si>
  <si>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</si>
  <si>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</si>
  <si>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</si>
  <si>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</si>
  <si>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</si>
  <si>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</si>
  <si>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</si>
  <si>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</si>
  <si>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</si>
  <si>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</si>
  <si>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</si>
  <si>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</si>
  <si>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</si>
  <si>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</si>
  <si>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</si>
  <si>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</si>
  <si>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</si>
  <si>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</si>
  <si>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</si>
  <si>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</si>
  <si>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</si>
  <si>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</si>
  <si>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</si>
  <si>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</si>
  <si>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</si>
  <si>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</si>
  <si>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</si>
  <si>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</si>
  <si>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</si>
  <si>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</si>
  <si>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</si>
  <si>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</si>
  <si>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</si>
  <si>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</si>
  <si>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</si>
  <si>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</si>
  <si>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</si>
  <si>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</si>
  <si>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</si>
  <si>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</si>
  <si>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</si>
  <si>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</si>
  <si>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</si>
  <si>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</si>
  <si>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</si>
  <si>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</si>
  <si>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</si>
  <si>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</si>
  <si>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</si>
  <si>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</si>
  <si>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</si>
  <si>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</si>
  <si>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</si>
  <si>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</si>
  <si>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</si>
  <si>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</si>
  <si>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</si>
  <si>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</si>
  <si>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</si>
  <si>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</si>
  <si>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</si>
  <si>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</si>
  <si>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</si>
  <si>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</si>
  <si>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</si>
  <si>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</si>
  <si>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</si>
  <si>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</si>
  <si>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</si>
  <si>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</si>
  <si>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</si>
  <si>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</si>
  <si>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</si>
  <si>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</si>
  <si>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</si>
  <si>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</si>
  <si>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</si>
  <si>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</si>
  <si>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</si>
  <si>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</si>
  <si>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</si>
  <si>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</si>
  <si>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</si>
  <si>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</si>
  <si>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</si>
  <si>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</si>
  <si>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</si>
  <si>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</si>
  <si>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</si>
  <si>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</si>
  <si>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</si>
  <si>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</si>
  <si>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</si>
  <si>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</si>
  <si>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</si>
  <si>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</si>
  <si>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</si>
  <si>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</si>
  <si>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</si>
  <si>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</si>
  <si>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</si>
  <si>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</si>
  <si>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</si>
  <si>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</si>
  <si>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</si>
  <si>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</si>
  <si>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</si>
  <si>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</si>
  <si>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</si>
  <si>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</si>
  <si>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</si>
  <si>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</si>
  <si>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</si>
  <si>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</si>
  <si>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</si>
  <si>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</si>
  <si>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</si>
  <si>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</si>
  <si>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</si>
  <si>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</si>
  <si>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</si>
  <si>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</si>
  <si>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</si>
  <si>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</si>
  <si>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</si>
  <si>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</si>
  <si>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</si>
  <si>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</si>
  <si>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</si>
  <si>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</si>
  <si>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</si>
  <si>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</si>
  <si>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</si>
  <si>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</si>
  <si>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</si>
  <si>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</si>
  <si>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</si>
  <si>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</si>
  <si>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</si>
  <si>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</si>
  <si>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</si>
  <si>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</si>
  <si>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</si>
  <si>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</si>
  <si>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</si>
  <si>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</si>
  <si>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</si>
  <si>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</si>
  <si>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</si>
  <si>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</si>
  <si>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</si>
  <si>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</si>
  <si>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</si>
  <si>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</si>
  <si>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</si>
  <si>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</si>
  <si>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</si>
  <si>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</si>
  <si>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</si>
  <si>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</si>
  <si>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</si>
  <si>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</si>
  <si>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</si>
  <si>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</si>
  <si>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</si>
  <si>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</si>
  <si>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</si>
  <si>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</si>
  <si>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</si>
  <si>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</si>
  <si>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</si>
  <si>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</si>
  <si>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</si>
  <si>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</si>
  <si>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</si>
  <si>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</si>
  <si>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</si>
  <si>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</si>
  <si>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</si>
  <si>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</si>
  <si>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</si>
  <si>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</si>
  <si>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</si>
  <si>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</si>
  <si>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</si>
  <si>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</si>
  <si>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</si>
  <si>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</si>
  <si>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</si>
  <si>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</si>
  <si>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</si>
  <si>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</si>
  <si>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</si>
  <si>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</si>
  <si>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</si>
  <si>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</si>
  <si>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</si>
  <si>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</si>
  <si>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</si>
  <si>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</si>
  <si>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</si>
  <si>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</si>
  <si>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</si>
  <si>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</si>
  <si>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</si>
  <si>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</si>
  <si>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</si>
  <si>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</si>
  <si>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</si>
  <si>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</si>
  <si>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</si>
  <si>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</si>
  <si>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</si>
  <si>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</si>
  <si>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</si>
  <si>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</si>
  <si>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</si>
  <si>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</si>
  <si>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</si>
  <si>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</si>
  <si>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</si>
  <si>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</si>
  <si>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</si>
  <si>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</si>
  <si>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</si>
  <si>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</si>
  <si>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</si>
  <si>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</si>
  <si>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</si>
  <si>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</si>
  <si>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</si>
  <si>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</si>
  <si>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</si>
  <si>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</si>
  <si>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</si>
  <si>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</si>
  <si>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</si>
  <si>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</si>
  <si>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</si>
  <si>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</si>
  <si>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</si>
  <si>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</si>
  <si>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</si>
  <si>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</si>
  <si>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</si>
  <si>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</si>
  <si>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</si>
  <si>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</si>
  <si>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</si>
  <si>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</si>
  <si>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</si>
  <si>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</si>
  <si>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</si>
  <si>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</si>
  <si>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</si>
  <si>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</si>
  <si>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</si>
  <si>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</si>
  <si>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</si>
  <si>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</si>
  <si>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</si>
  <si>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</si>
  <si>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</si>
  <si>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</si>
  <si>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</si>
  <si>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</si>
  <si>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</si>
  <si>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</si>
  <si>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</si>
  <si>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</si>
  <si>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</si>
  <si>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</si>
  <si>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</si>
  <si>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</si>
  <si>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</si>
  <si>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</si>
  <si>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</si>
  <si>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</si>
  <si>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</si>
  <si>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</si>
  <si>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</si>
  <si>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</si>
  <si>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</si>
  <si>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</si>
  <si>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</si>
  <si>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</si>
  <si>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</si>
  <si>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</si>
  <si>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</si>
  <si>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</si>
  <si>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</si>
  <si>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</si>
  <si>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</si>
  <si>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</si>
  <si>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</si>
  <si>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</si>
  <si>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</si>
  <si>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</si>
  <si>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</si>
  <si>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</si>
  <si>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</si>
  <si>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</si>
  <si>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</si>
  <si>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</si>
  <si>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</si>
  <si>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</si>
  <si>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</si>
  <si>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</si>
  <si>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</si>
  <si>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</si>
  <si>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</si>
  <si>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</si>
  <si>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</si>
  <si>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</si>
  <si>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</si>
  <si>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</si>
  <si>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</si>
  <si>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</si>
  <si>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</si>
  <si>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</si>
  <si>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</si>
  <si>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</si>
  <si>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</si>
  <si>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</si>
  <si>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</si>
  <si>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</si>
  <si>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</si>
  <si>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</si>
  <si>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</si>
  <si>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</si>
  <si>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</si>
  <si>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</si>
  <si>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</si>
  <si>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</si>
  <si>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</si>
  <si>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</si>
  <si>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</si>
  <si>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</si>
  <si>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</si>
  <si>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</si>
  <si>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</si>
  <si>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</si>
  <si>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</si>
  <si>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</si>
  <si>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</si>
  <si>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</si>
  <si>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</si>
  <si>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</si>
  <si>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</si>
  <si>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</si>
  <si>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</si>
  <si>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</si>
  <si>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</si>
  <si>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</si>
  <si>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</si>
  <si>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</si>
  <si>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</si>
  <si>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</si>
  <si>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</si>
  <si>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</si>
  <si>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</si>
  <si>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</si>
  <si>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</si>
  <si>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</si>
  <si>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</si>
  <si>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</si>
  <si>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</si>
  <si>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</si>
  <si>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</si>
  <si>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</si>
  <si>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</si>
  <si>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</si>
  <si>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</si>
  <si>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</si>
  <si>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</si>
  <si>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</si>
  <si>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</si>
  <si>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</si>
  <si>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</si>
  <si>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</si>
  <si>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</si>
  <si>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</si>
  <si>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</si>
  <si>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</si>
  <si>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</si>
  <si>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</si>
  <si>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</si>
  <si>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</si>
  <si>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</si>
  <si>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</si>
  <si>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</si>
  <si>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</si>
  <si>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</si>
  <si>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</si>
  <si>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</si>
  <si>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</si>
  <si>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</si>
  <si>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</si>
  <si>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</si>
  <si>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</si>
  <si>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</si>
  <si>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</si>
  <si>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</si>
  <si>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</si>
  <si>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</si>
  <si>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</si>
  <si>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</si>
  <si>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</si>
  <si>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</si>
  <si>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</si>
  <si>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</si>
  <si>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</si>
  <si>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</si>
  <si>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</si>
  <si>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</si>
  <si>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</si>
  <si>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</si>
  <si>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</si>
  <si>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</si>
  <si>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</si>
  <si>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</si>
  <si>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</si>
  <si>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</si>
  <si>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</si>
  <si>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</si>
  <si>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</si>
  <si>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</si>
  <si>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</si>
  <si>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</si>
  <si>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</si>
  <si>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</si>
  <si>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</si>
  <si>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</si>
  <si>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</si>
  <si>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</si>
  <si>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</si>
  <si>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</si>
  <si>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</si>
  <si>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</si>
  <si>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</si>
  <si>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</si>
  <si>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</si>
  <si>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</si>
  <si>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</si>
  <si>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</si>
  <si>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</si>
  <si>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</si>
  <si>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</si>
  <si>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</si>
  <si>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</si>
  <si>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</si>
  <si>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</si>
  <si>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</si>
  <si>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</si>
  <si>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</si>
  <si>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</si>
  <si>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</si>
  <si>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</si>
  <si>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</si>
  <si>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</si>
  <si>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</si>
  <si>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</si>
  <si>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</si>
  <si>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</si>
  <si>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</si>
  <si>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</si>
  <si>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</si>
  <si>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</si>
  <si>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</si>
  <si>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</si>
  <si>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</si>
  <si>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</si>
  <si>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</si>
  <si>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</si>
  <si>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</si>
  <si>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</si>
  <si>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</si>
  <si>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</si>
  <si>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</si>
  <si>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</si>
  <si>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</si>
  <si>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</si>
  <si>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</si>
  <si>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</si>
  <si>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</si>
  <si>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</si>
  <si>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</si>
  <si>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</si>
  <si>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</si>
  <si>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</si>
  <si>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</si>
  <si>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</si>
  <si>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</si>
  <si>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</si>
  <si>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</si>
  <si>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</si>
  <si>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</si>
  <si>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</si>
  <si>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</si>
  <si>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</si>
  <si>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</si>
  <si>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</si>
  <si>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</si>
  <si>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</si>
  <si>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</si>
  <si>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</si>
  <si>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</si>
  <si>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</si>
  <si>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</si>
  <si>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</si>
  <si>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</si>
  <si>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</si>
  <si>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</si>
  <si>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</si>
  <si>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</si>
  <si>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</si>
  <si>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</si>
  <si>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</si>
  <si>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</si>
  <si>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</si>
  <si>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</si>
  <si>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</si>
  <si>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</si>
  <si>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</si>
  <si>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</si>
  <si>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</si>
  <si>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</si>
  <si>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</si>
  <si>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</si>
  <si>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</si>
  <si>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</si>
  <si>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</si>
  <si>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</si>
  <si>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</si>
  <si>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</si>
  <si>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</si>
  <si>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</si>
  <si>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</si>
  <si>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</si>
  <si>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</si>
  <si>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</si>
  <si>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</si>
  <si>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</si>
  <si>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</si>
  <si>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</si>
  <si>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</si>
  <si>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</si>
  <si>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</si>
  <si>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</si>
  <si>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</si>
  <si>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</si>
  <si>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</si>
  <si>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</si>
  <si>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</si>
  <si>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</si>
  <si>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</si>
  <si>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</si>
  <si>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</si>
  <si>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</si>
  <si>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</si>
  <si>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</si>
  <si>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</si>
  <si>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</si>
  <si>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</si>
  <si>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</si>
  <si>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</si>
  <si>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</si>
  <si>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</si>
  <si>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</si>
  <si>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</si>
  <si>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</si>
  <si>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</si>
  <si>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</si>
  <si>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</si>
  <si>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</si>
  <si>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</si>
  <si>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</si>
  <si>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</si>
  <si>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</si>
  <si>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</si>
  <si>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</si>
  <si>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</si>
  <si>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</si>
  <si>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</si>
  <si>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</si>
  <si>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</si>
  <si>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</si>
  <si>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</si>
  <si>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</si>
  <si>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</si>
  <si>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</si>
  <si>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</si>
  <si>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</si>
  <si>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</si>
  <si>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</si>
  <si>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</si>
  <si>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</si>
  <si>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</si>
  <si>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</si>
  <si>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</si>
  <si>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</si>
  <si>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</si>
  <si>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</si>
  <si>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</si>
  <si>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</si>
  <si>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</si>
  <si>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</si>
  <si>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</si>
  <si>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</si>
  <si>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</si>
  <si>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</si>
  <si>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</si>
  <si>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</si>
  <si>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</si>
  <si>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</si>
  <si>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</si>
  <si>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</si>
  <si>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</si>
  <si>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</si>
  <si>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</si>
  <si>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</si>
  <si>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</si>
  <si>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</si>
  <si>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</si>
  <si>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</si>
  <si>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</si>
  <si>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</si>
  <si>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</si>
  <si>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</si>
  <si>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</si>
  <si>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</si>
  <si>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</si>
  <si>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</si>
  <si>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</si>
  <si>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</si>
  <si>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</si>
  <si>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</si>
  <si>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</si>
  <si>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</si>
  <si>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</si>
  <si>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</si>
  <si>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</si>
  <si>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</si>
  <si>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</si>
  <si>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</si>
  <si>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</si>
  <si>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</si>
  <si>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</si>
  <si>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</si>
  <si>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</si>
  <si>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</si>
  <si>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</si>
  <si>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</si>
  <si>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</si>
  <si>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</si>
  <si>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</si>
  <si>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</si>
  <si>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</si>
  <si>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</si>
  <si>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</si>
  <si>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</si>
  <si>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</si>
  <si>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</si>
  <si>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</si>
  <si>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</si>
  <si>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</si>
  <si>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</si>
  <si>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</si>
  <si>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</si>
  <si>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</si>
  <si>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</si>
  <si>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</si>
  <si>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</si>
  <si>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</si>
  <si>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</si>
  <si>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</si>
  <si>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</si>
  <si>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</si>
  <si>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</si>
  <si>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</si>
  <si>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</si>
  <si>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</si>
  <si>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</si>
  <si>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</si>
  <si>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</si>
  <si>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</si>
  <si>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</si>
  <si>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</si>
  <si>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</si>
  <si>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</si>
  <si>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PCM-20251011-00000920
</t>
  </si>
  <si>
    <t xml:space="preserve">EM team at site </t>
  </si>
  <si>
    <t xml:space="preserve">Wait pcm </t>
  </si>
  <si>
    <t xml:space="preserve">180 KM </t>
  </si>
  <si>
    <t xml:space="preserve"> PCM-20250215-00000830 </t>
  </si>
  <si>
    <t>LTE site still down and  site located in aramco area access issue need special permission</t>
  </si>
  <si>
    <t xml:space="preserve"> PCM-20251011-00000745 </t>
  </si>
  <si>
    <t xml:space="preserve">Access road issue </t>
  </si>
  <si>
    <t xml:space="preserve"> PCM-20251011-00000838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</si>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</sst>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5" totalsRowShown="0" headerRowDxfId="64" dataDxfId="63" headerRowBorderDxfId="61" tableBorderDxfId="62">
  <autoFilter ref="A1:L11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1" totalsRowShown="0" headerRowDxfId="48" dataDxfId="47" headerRowBorderDxfId="45" tableBorderDxfId="46" totalsRowBorderDxfId="44">
  <autoFilter ref="A1:L4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4" totalsRowShown="0" headerRowDxfId="31" dataDxfId="30" headerRowBorderDxfId="28" tableBorderDxfId="29">
  <autoFilter ref="A1:L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278.54721863425948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1.03788946759596</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0.43510034721839475</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61" t="s">
        <v>8903</v>
      </c>
      <c r="E5" s="66" t="s">
        <v>38964</v>
      </c>
      <c r="F5" s="157">
        <v>45941.385833333334</v>
      </c>
      <c r="G5" s="156">
        <f ca="1">IFERROR(NOW()-F5,"")</f>
        <v>0.10981099536729744</v>
      </c>
      <c r="H5" s="162">
        <v>45941.379374999997</v>
      </c>
      <c r="I5" s="139" t="str">
        <f>IFERROR(VLOOKUP(D5,DB!A:F,6,0),"")</f>
        <v>Generator-DG</v>
      </c>
      <c r="J5" s="62" t="str">
        <f>IFERROR(VLOOKUP(D5,DB!A:G,7,0),"")</f>
        <v>Vandalized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45941.495644328701</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45941.495644328701</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45941.495644328701</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45941.495644328701</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45941.495644328701</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45941.495644328701</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45941.495644328701</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45941.495644328701</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45941.495644328701</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45941.495644328701</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45941.495644328701</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45941.495644328701</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45941.495644328701</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45941.495644328701</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45941.495644328701</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45941.495644328701</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45941.495644328701</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45941.495644328701</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45941.495644328701</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45941.495644328701</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45941.495644328701</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45941.495644328701</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45941.495644328701</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45941.495644328701</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45941.495644328701</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45941.495644328701</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45941.495644328701</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45941.495644328701</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45941.495644328701</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45941.495644328701</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45941.495644328701</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45941.495644328701</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45941.495644328701</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45941.495644328701</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45941.495644328701</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45941.495644328701</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45941.495644328701</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45941.495644328701</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45941.495644328701</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45941.495644328701</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45941.495644328701</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45941.495644328701</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45941.495644328701</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45941.495644328701</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45941.495644328701</v>
      </c>
      <c r="H50" s="141"/>
      <c r="I50" s="139" t="str">
        <f>IFERROR(VLOOKUP(D50,DB!A:F,6,0),"")</f>
        <v/>
      </c>
      <c r="J50" s="62" t="str">
        <f>IFERROR(VLOOKUP(D50,DB!A:G,7,0),"")</f>
        <v/>
      </c>
      <c r="K50" s="143"/>
      <c r="L50" s="144" t="str">
        <f>IFERROR(VLOOKUP(D50,DB!A:I,9,0),"")</f>
        <v/>
      </c>
      <c r="M50" s="67"/>
      <c r="N50" s="67"/>
      <c r="O50" s="67"/>
    </row>
    <row r="51" spans="1:15" ht="15" customHeight="1">
      <c r="A51" s="138"/>
      <c r="B51" s="139" t="str">
        <f>IFERROR(VLOOKUP(D51,DB!A:K,11,0),"")</f>
        <v/>
      </c>
      <c r="C51" s="139"/>
      <c r="D51" s="139"/>
      <c r="E51" s="140"/>
      <c r="F51" s="141"/>
      <c r="G51" s="142">
        <f ca="1">IFERROR(NOW()-F51,"")</f>
        <v>45941.495644328701</v>
      </c>
      <c r="H51" s="141"/>
      <c r="I51" s="139" t="str">
        <f>IFERROR(VLOOKUP(D51,DB!A:F,6,0),"")</f>
        <v/>
      </c>
      <c r="J51" s="62" t="str">
        <f>IFERROR(VLOOKUP(D51,DB!A:G,7,0),"")</f>
        <v/>
      </c>
      <c r="K51" s="143"/>
      <c r="L51" s="144" t="str">
        <f>IFERROR(VLOOKUP(D51,DB!A:I,9,0),"")</f>
        <v/>
      </c>
      <c r="M51" s="67"/>
      <c r="N51" s="67"/>
      <c r="O51" s="67"/>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38969</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134.76856122685422</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116.49580659722415</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c r="F5" s="118" t="s">
        <v>39056</v>
      </c>
      <c r="G5" s="119" t="str">
        <f ca="1">IFERROR(NOW()-F5,"-")</f>
        <v>-</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39058</v>
      </c>
      <c r="B6" s="18" t="str">
        <f>IFERROR(VLOOKUP(D6,DB!A:K,11,0),"")</f>
        <v>R2</v>
      </c>
      <c r="C6" s="18">
        <v>5</v>
      </c>
      <c r="D6" s="18" t="s">
        <v>27053</v>
      </c>
      <c r="E6" s="117" t="s">
        <v>38969</v>
      </c>
      <c r="F6" s="118">
        <v>45941.470439814817</v>
      </c>
      <c r="G6" s="119">
        <f ca="1">IFERROR(NOW()-F6,"-")</f>
        <v>2.5204513884091284E-2</v>
      </c>
      <c r="H6" s="118">
        <v>45941.464826388888</v>
      </c>
      <c r="I6" s="18" t="str">
        <f>IFERROR(VLOOKUP(D6,DB!A:F,6,0),"")</f>
        <v>Generator-DG</v>
      </c>
      <c r="J6" s="18" t="str">
        <f>IFERROR(VLOOKUP(D6,DB!A:G,7,0),"")</f>
        <v>In progress</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39060</v>
      </c>
      <c r="B7" s="18" t="str">
        <f>IFERROR(VLOOKUP(D7,DB!A:K,11,0),"")</f>
        <v>R2</v>
      </c>
      <c r="C7" s="18">
        <v>1</v>
      </c>
      <c r="D7" s="18" t="s">
        <v>29256</v>
      </c>
      <c r="E7" s="117" t="s">
        <v>38964</v>
      </c>
      <c r="F7" s="118"/>
      <c r="G7" s="119">
        <f ca="1">IFERROR(NOW()-F7,"-")</f>
        <v>45941.495644328701</v>
      </c>
      <c r="H7" s="118">
        <v>45941.489768518521</v>
      </c>
      <c r="I7" s="18" t="str">
        <f>IFERROR(VLOOKUP(D7,DB!A:F,6,0),"")</f>
        <v>SCECO</v>
      </c>
      <c r="J7" s="18" t="str">
        <f>IFERROR(VLOOKUP(D7,DB!A:G,7,0),"")</f>
        <v>No BB Shifted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45941.495644328701</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45941.495644328701</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45941.495644328701</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45941.495644328701</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45941.495644328701</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45941.495644328701</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45941.495644328701</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45941.495644328701</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45941.495644328701</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45941.495644328701</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45941.495644328701</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45941.495644328701</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45941.495644328701</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45941.495644328701</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45941.495644328701</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45941.495644328701</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45941.495644328701</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45941.495644328701</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45941.495644328701</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45941.495644328701</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45941.495644328701</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45941.495644328701</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45941.495644328701</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45941.495644328701</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45941.495644328701</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45941.495644328701</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45941.495644328701</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45941.495644328701</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45941.495644328701</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45941.495644328701</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45941.495644328701</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45941.495644328701</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45941.495644328701</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45941.495644328701</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45941.495644328701</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45941.495644328701</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45941.495644328701</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45941.495644328701</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45941.495644328701</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45941.495644328701</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45941.495644328701</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45941.495644328701</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45941.495644328701</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45941.495644328701</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45941.495644328701</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45941.495644328701</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45941.495644328701</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45941.495644328701</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45941.495644328701</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45941.495644328701</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45941.495644328701</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45941.495644328701</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45941.495644328701</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45941.495644328701</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45941.495644328701</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45941.495644328701</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45941.495644328701</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45941.495644328701</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45941.495644328701</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45941.495644328701</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45941.495644328701</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45941.495644328701</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45941.495644328701</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45941.495644328701</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45941.495644328701</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45941.495644328701</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45941.495644328701</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45941.495644328701</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45941.495644328701</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45941.495644328701</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45941.495644328701</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45941.495644328701</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45941.495644328701</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45941.495644328701</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45941.495644328701</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45941.495644328701</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45941.495644328701</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45941.495644328701</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45941.495644328701</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45941.495644328701</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45941.495644328701</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45941.495644328701</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45941.495644328701</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45941.495644328701</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45941.495644328701</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45941.495644328701</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45941.495644328701</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45941.495644328701</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45941.495644328701</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45941.495644328701</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45941.495644328701</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45941.495644328701</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45941.495644328701</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45941.495644328701</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45941.495644328701</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45941.495644328701</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45941.495644328701</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45941.495644328701</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45941.495644328701</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45941.495644328701</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45941.495644328701</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45941.495644328701</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45941.495644328701</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45941.495644328701</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45941.495644328701</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45941.495644328701</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45941.495644328701</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45941.495644328701</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45941.495644328701</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45941.495644328701</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45941.495644328701</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45941.495644328701</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45941.495644328701</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45941.495644328701</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45941.495644328701</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45941.495644328701</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45941.495644328701</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45941.495644328701</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45941.495644328701</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45941.495644328701</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45941.495644328701</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45941.495644328701</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45941.495644328701</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45941.495644328701</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45941.495644328701</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45941.495644328701</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45941.495644328701</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45941.495644328701</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45941.495644328701</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45941.495644328701</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45941.495644328701</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45941.495644328701</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45941.495644328701</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45941.495644328701</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45941.495644328701</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45941.495644328701</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45941.495644328701</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45941.495644328701</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45941.495644328701</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45941.495644328701</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45941.495644328701</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45941.495644328701</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45941.495644328701</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45941.495644328701</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45941.495644328701</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45941.495644328701</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45941.495644328701</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45941.495644328701</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45941.495644328701</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45941.495644328701</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45941.495644328701</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45941.495644328701</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45941.495644328701</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45941.495644328701</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45941.495644328701</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45941.495644328701</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45941.495644328701</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45941.495644328701</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45941.495644328701</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45941.495644328701</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45941.495644328701</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row r="169" spans="1:88" ht="31.5" customHeight="1">
      <c r="A169" s="116"/>
      <c r="B169" s="18" t="str">
        <f>IFERROR(VLOOKUP(D169,DB!A:K,11,0),"")</f>
        <v/>
      </c>
      <c r="C169" s="18"/>
      <c r="D169" s="18"/>
      <c r="E169" s="117"/>
      <c r="F169" s="118"/>
      <c r="G169" s="119">
        <f ca="1">IFERROR(NOW()-F169,"-")</f>
        <v>45941.495644328701</v>
      </c>
      <c r="H169" s="118"/>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4"/>
    </row>
    <row r="170" spans="1:88" ht="31.5" customHeight="1">
      <c r="A170" s="116"/>
      <c r="B170" s="18" t="str">
        <f>IFERROR(VLOOKUP(D170,DB!A:K,11,0),"")</f>
        <v/>
      </c>
      <c r="C170" s="18"/>
      <c r="D170" s="18"/>
      <c r="E170" s="117"/>
      <c r="F170" s="118"/>
      <c r="G170" s="119">
        <f ca="1">IFERROR(NOW()-F170,"-")</f>
        <v>45941.495644328701</v>
      </c>
      <c r="H170" s="118"/>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4"/>
    </row>
    <row r="171" spans="1:88" ht="31.5" customHeight="1">
      <c r="A171" s="116"/>
      <c r="B171" s="18" t="str">
        <f>IFERROR(VLOOKUP(D171,DB!A:K,11,0),"")</f>
        <v/>
      </c>
      <c r="C171" s="18"/>
      <c r="D171" s="18"/>
      <c r="E171" s="117"/>
      <c r="F171" s="118"/>
      <c r="G171" s="119">
        <f ca="1">IFERROR(NOW()-F171,"-")</f>
        <v>45941.495644328701</v>
      </c>
      <c r="H171" s="118"/>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4"/>
    </row>
    <row r="172" spans="1:88" ht="31.5" customHeight="1">
      <c r="A172" s="116"/>
      <c r="B172" s="18" t="str">
        <f>IFERROR(VLOOKUP(D172,DB!A:K,11,0),"")</f>
        <v/>
      </c>
      <c r="C172" s="18"/>
      <c r="D172" s="18"/>
      <c r="E172" s="117"/>
      <c r="F172" s="118"/>
      <c r="G172" s="119">
        <f ca="1">IFERROR(NOW()-F172,"-")</f>
        <v>45941.495644328701</v>
      </c>
      <c r="H172" s="118"/>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4"/>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5"/>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8" ca="1" si="0">IFERROR(NOW()-F2,"-")</f>
        <v>45941.495644560186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45941.495644560186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45941.495644560186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45941.495644560186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45941.495644560186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45941.495644560186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45941.495644560186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45941.495644560186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45941.495644560186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45941.495644560186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45941.495644560186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45941.495644560186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45941.495644560186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45941.495644560186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45941.495644560186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45941.495644560186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45941.495644560186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ref="G19:G82" ca="1" si="1">IFERROR(NOW()-F19,"-")</f>
        <v>45941.495644560186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45941.495644560186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45941.495644560186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45941.495644560186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45941.495644560186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45941.495644560186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45941.495644560186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45941.495644560186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45941.495644560186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45941.495644560186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45941.495644560186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45941.495644560186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45941.495644560186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45941.495644560186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45941.495644560186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45941.495644560186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45941.495644560186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45941.495644560186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45941.495644560186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45941.495644560186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45941.495644560186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45941.495644560186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45941.495644560186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45941.495644560186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45941.495644560186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45941.495644560186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45941.495644560186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45941.495644560186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45941.495644560186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45941.495644560186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45941.495644560186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45941.495644560186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45941.495644560186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45941.495644560186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45941.495644560186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45941.495644560186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45941.495644560186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45941.495644560186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45941.495644560186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45941.495644560186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45941.495644560186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45941.495644560186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45941.495644560186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45941.495644560186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45941.495644560186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45941.495644560186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45941.495644560186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45941.495644560186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45941.495644560186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45941.495644560186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45941.495644560186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45941.495644560186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45941.495644560186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45941.495644560186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45941.495644560186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45941.495644560186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45941.495644560186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45941.495644560186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45941.495644560186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45941.495644560186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45941.495644560186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45941.495644560186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45941.495644560186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45941.495644560186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ref="G83:G146" ca="1" si="2">IFERROR(NOW()-F83,"-")</f>
        <v>45941.495644560186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45941.495644560186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45941.495644560186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45941.495644560186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45941.495644560186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45941.495644560186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45941.495644560186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45941.495644560186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45941.495644560186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45941.495644560186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45941.495644560186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45941.495644560186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45941.495644560186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45941.495644560186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45941.495644560186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45941.495644560186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45941.495644560186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45941.495644560186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45941.495644560186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45941.495644560186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45941.495644560186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45941.495644560186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45941.495644560186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45941.495644560186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45941.495644560186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45941.495644560186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45941.495644560186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45941.495644560186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45941.495644560186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45941.495644560186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45941.495644560186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45941.495644560186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45941.495644560186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45941.495644560186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45941.495644560186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45941.495644560186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45941.495644560186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45941.495644560186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45941.495644560186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45941.495644560186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45941.495644560186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45941.495644560186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45941.495644560186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45941.495644560186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45941.495644560186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45941.495644560186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45941.495644560186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45941.495644560186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45941.495644560186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45941.495644560186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45941.495644560186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45941.495644560186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45941.495644560186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45941.495644560186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45941.495644560186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45941.495644560186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45941.495644560186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45941.495644560186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45941.495644560186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45941.495644560186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45941.495644560186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45941.495644560186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45941.495644560186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45941.495644560186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ref="G147:G210" ca="1" si="3">IFERROR(NOW()-F147,"-")</f>
        <v>45941.495644560186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45941.495644560186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45941.495644560186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45941.495644560186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45941.495644560186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45941.495644560186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45941.495644560186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45941.495644560186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45941.495644560186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45941.495644560186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45941.495644560186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45941.495644560186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45941.495644560186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45941.495644560186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45941.495644560186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45941.495644560186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45941.495644560186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45941.495644560186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45941.495644560186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45941.495644560186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45941.495644560186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45941.495644560186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45941.495644560186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45941.495644560186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45941.495644560186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45941.495644560186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45941.495644560186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45941.495644560186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45941.495644560186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45941.495644560186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45941.495644560186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45941.495644560186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45941.495644560186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45941.495644560186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45941.495644560186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45941.495644560186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45941.495644560186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45941.495644560186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45941.495644560186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45941.495644560186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45941.495644560186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45941.495644560186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45941.495644560186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45941.495644560186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45941.495644560186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45941.495644560186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45941.495644560186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45941.495644560186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45941.495644560186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45941.495644560186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45941.495644560186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45941.495644560186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45941.495644560186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45941.495644560186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45941.495644560186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45941.495644560186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45941.495644560186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45941.495644560186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45941.495644560186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45941.495644560186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45941.495644560186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45941.495644560186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45941.495644560186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45941.495644560186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ref="G211:G274" ca="1" si="4">IFERROR(NOW()-F211,"-")</f>
        <v>45941.495644560186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45941.495644560186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45941.495644560186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45941.495644560186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45941.495644560186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45941.495644560186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45941.495644560186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45941.495644560186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45941.495644560186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45941.495644560186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45941.495644560186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45941.495644560186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45941.495644560186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45941.495644560186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45941.495644560186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45941.495644560186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45941.495644560186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45941.495644560186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45941.495644560186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45941.495644560186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45941.495644560186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45941.495644560186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45941.495644560186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45941.495644560186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45941.495644560186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45941.495644560186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45941.495644560186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45941.495644560186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45941.495644560186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45941.495644560186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45941.495644560186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45941.495644560186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45941.495644560186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45941.495644560186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45941.495644560186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45941.495644560186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45941.495644560186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45941.495644560186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45941.495644560186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45941.495644560186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45941.495644560186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45941.495644560186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45941.495644560186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45941.495644560186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45941.495644560186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45941.495644560186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45941.495644560186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45941.495644560186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45941.495644560186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45941.495644560186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45941.495644560186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45941.495644560186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45941.495644560186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45941.495644560186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45941.495644560186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45941.495644560186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45941.495644560186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45941.495644560186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45941.495644560186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45941.495644560186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45941.495644560186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45941.495644560186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45941.495644560186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45941.495644560186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ref="G275:G338" ca="1" si="5">IFERROR(NOW()-F275,"-")</f>
        <v>45941.495644560186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45941.495644560186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45941.495644560186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45941.495644560186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45941.495644560186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45941.495644560186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45941.495644560186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45941.495644560186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45941.495644560186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45941.495644560186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45941.495644560186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45941.495644560186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45941.495644560186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45941.495644560186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45941.495644560186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45941.495644560186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45941.495644560186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45941.495644560186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45941.495644560186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45941.495644560186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45941.495644560186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45941.495644560186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45941.495644560186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45941.495644560186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45941.495644560186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45941.495644560186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45941.495644560186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45941.495644560186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45941.495644560186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45941.495644560186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45941.495644560186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45941.495644560186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45941.495644560186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45941.495644560186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45941.495644560186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45941.495644560186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45941.495644560186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45941.495644560186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45941.495644560186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45941.495644560186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45941.495644560186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45941.495644560186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45941.495644560186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45941.495644560186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45941.495644560186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45941.495644560186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45941.495644560186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45941.495644560186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45941.495644560186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45941.495644560186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45941.495644560186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45941.495644560186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45941.495644560186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45941.495644560186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45941.495644560186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45941.495644560186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45941.495644560186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45941.495644560186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45941.495644560186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45941.495644560186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45941.495644560186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45941.495644560186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45941.495644560186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45941.495644560186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ref="G339:G402" ca="1" si="6">IFERROR(NOW()-F339,"-")</f>
        <v>45941.495644560186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45941.495644560186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45941.495644560186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45941.495644560186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45941.495644560186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45941.495644560186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45941.495644560186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45941.495644560186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45941.495644560186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45941.495644560186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45941.495644560186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45941.495644560186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45941.495644560186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45941.495644560186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45941.495644560186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45941.495644560186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45941.495644560186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45941.495644560186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45941.495644560186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45941.495644560186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45941.495644560186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45941.495644560186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45941.495644560186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45941.495644560186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45941.495644560186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45941.495644560186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45941.495644560186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45941.495644560186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45941.495644560186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45941.495644560186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45941.495644560186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45941.495644560186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45941.495644560186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45941.495644560186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45941.495644560186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45941.495644560186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45941.495644560186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45941.495644560186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45941.495644560186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45941.495644560186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45941.495644560186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45941.495644560186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45941.495644560186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45941.495644560186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45941.495644560186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45941.495644560186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45941.495644560186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45941.495644560186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45941.495644560186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45941.495644560186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45941.495644560186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45941.495644560186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45941.495644560186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45941.495644560186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45941.495644560186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45941.495644560186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45941.495644560186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45941.495644560186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45941.495644560186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45941.495644560186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45941.495644560186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45941.495644560186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45941.495644560186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45941.495644560186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ref="G403:G466" ca="1" si="7">IFERROR(NOW()-F403,"-")</f>
        <v>45941.495644560186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45941.495644560186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45941.495644560186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45941.495644560186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45941.495644560186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45941.495644560186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45941.495644560186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45941.495644560186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45941.495644560186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45941.495644560186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45941.495644560186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45941.495644560186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45941.495644560186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45941.495644560186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45941.495644560186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45941.495644560186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45941.495644560186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45941.495644560186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45941.495644560186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45941.495644560186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45941.495644560186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45941.495644560186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45941.495644560186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45941.495644560186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45941.495644560186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45941.495644560186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45941.495644560186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45941.495644560186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45941.495644560186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45941.495644560186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45941.495644560186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45941.495644560186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45941.495644560186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45941.495644560186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45941.495644560186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45941.495644560186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45941.495644560186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45941.495644560186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45941.495644560186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45941.495644560186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45941.495644560186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45941.495644560186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45941.495644560186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45941.495644560186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45941.495644560186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45941.495644560186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45941.495644560186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45941.495644560186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45941.495644560186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45941.495644560186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45941.495644560186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45941.495644560186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45941.495644560186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45941.495644560186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45941.495644560186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45941.495644560186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45941.495644560186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45941.495644560186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45941.495644560186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45941.495644560186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45941.495644560186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45941.495644560186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45941.495644560186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45941.495644560186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ref="G467:G530" ca="1" si="8">IFERROR(NOW()-F467,"-")</f>
        <v>45941.495644560186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45941.495644560186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45941.495644560186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45941.495644560186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45941.495644560186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45941.495644560186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45941.495644560186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45941.495644560186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45941.495644560186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45941.495644560186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45941.495644560186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45941.495644560186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45941.495644560186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45941.495644560186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45941.495644560186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45941.495644560186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45941.495644560186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45941.495644560186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45941.495644560186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45941.495644560186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45941.495644560186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45941.495644560186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45941.495644560186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45941.495644560186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45941.495644560186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45941.495644560186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45941.495644560186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45941.495644560186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45941.495644560186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45941.495644560186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45941.495644560186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45941.495644560186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45941.495644560186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45941.495644560186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45941.495644560186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45941.495644560186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45941.495644560186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45941.495644560186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45941.495644560186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45941.495644560186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45941.495644560186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45941.495644560186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45941.495644560186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45941.495644560186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45941.495644560186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45941.495644560186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45941.495644560186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45941.495644560186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45941.495644560186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45941.495644560186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45941.495644560186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45941.495644560186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45941.495644560186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45941.495644560186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45941.495644560186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45941.495644560186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45941.495644560186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45941.495644560186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45941.495644560186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45941.495644560186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45941.495644560186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45941.495644560186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45941.495644560186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45941.495644560186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ref="G531:G594" ca="1" si="9">IFERROR(NOW()-F531,"-")</f>
        <v>45941.495644560186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45941.495644560186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45941.495644560186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45941.495644560186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45941.495644560186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45941.495644560186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45941.495644560186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45941.495644560186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45941.495644560186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45941.495644560186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45941.495644560186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45941.495644560186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45941.495644560186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45941.495644560186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45941.495644560186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45941.495644560186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45941.495644560186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45941.495644560186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45941.495644560186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45941.495644560186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45941.495644560186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45941.495644560186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45941.495644560186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45941.495644560186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45941.495644560186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45941.495644560186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45941.495644560186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45941.495644560186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45941.495644560186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45941.495644560186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45941.495644560186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45941.495644560186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45941.495644560186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45941.495644560186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45941.495644560186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45941.495644560186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45941.495644560186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45941.495644560186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45941.495644560186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45941.495644560186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45941.495644560186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45941.495644560186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45941.495644560186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45941.495644560186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45941.495644560186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45941.495644560186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45941.495644560186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45941.495644560186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45941.495644560186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45941.495644560186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45941.495644560186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45941.495644560186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45941.495644560186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45941.495644560186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45941.495644560186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45941.495644560186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45941.495644560186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45941.495644560186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45941.495644560186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45941.495644560186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45941.495644560186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45941.495644560186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45941.495644560186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45941.495644560186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ref="G595:G658" ca="1" si="10">IFERROR(NOW()-F595,"-")</f>
        <v>45941.495644560186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45941.495644560186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45941.495644560186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45941.495644560186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45941.495644560186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45941.495644560186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45941.495644560186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45941.495644560186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45941.495644560186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45941.495644560186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45941.495644560186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45941.495644560186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45941.495644560186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45941.495644560186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45941.495644560186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45941.495644560186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45941.495644560186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45941.495644560186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45941.495644560186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45941.495644560186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45941.495644560186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45941.495644560186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45941.495644560186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45941.495644560186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45941.495644560186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45941.495644560186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45941.495644560186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45941.495644560186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45941.495644560186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45941.495644560186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45941.495644560186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45941.495644560186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45941.495644560186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45941.495644560186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45941.495644560186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45941.495644560186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45941.495644560186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45941.495644560186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45941.495644560186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45941.495644560186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45941.495644560186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45941.495644560186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45941.495644560186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45941.495644560186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45941.495644560186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45941.495644560186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45941.495644560186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45941.495644560186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45941.495644560186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45941.495644560186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45941.495644560186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45941.495644560186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45941.495644560186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45941.495644560186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45941.495644560186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45941.495644560186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45941.495644560186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45941.495644560186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45941.495644560186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45941.495644560186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45941.495644560186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45941.495644560186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45941.495644560186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45941.495644560186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ref="G659:G722" ca="1" si="11">IFERROR(NOW()-F659,"-")</f>
        <v>45941.495644560186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45941.495644560186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45941.495644560186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45941.495644560186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45941.495644560186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45941.495644560186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45941.495644560186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45941.495644560186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45941.495644560186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45941.495644560186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45941.495644560186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45941.495644560186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45941.495644560186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45941.495644560186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45941.495644560186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45941.495644560186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45941.495644560186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45941.495644560186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45941.495644560186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45941.495644560186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45941.495644560186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45941.495644560186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45941.495644560186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45941.495644560186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45941.495644560186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45941.495644560186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45941.495644560186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45941.495644560186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45941.495644560186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45941.495644560186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45941.495644560186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45941.495644560186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45941.495644560186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45941.495644560186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45941.495644560186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45941.495644560186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45941.495644560186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45941.495644560186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45941.495644560186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45941.495644560186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45941.495644560186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45941.495644560186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45941.495644560186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45941.495644560186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45941.495644560186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45941.495644560186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45941.495644560186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45941.495644560186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45941.495644560186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45941.495644560186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45941.495644560186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45941.495644560186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45941.495644560186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45941.495644560186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45941.495644560186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45941.495644560186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45941.495644560186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45941.495644560186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45941.495644560186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45941.495644560186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45941.495644560186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45941.495644560186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45941.495644560186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45941.495644560186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ref="G723:G786" ca="1" si="12">IFERROR(NOW()-F723,"-")</f>
        <v>45941.495644560186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45941.495644560186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45941.495644560186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45941.495644560186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45941.495644560186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45941.495644560186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45941.495644560186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45941.495644560186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45941.495644560186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45941.495644560186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45941.495644560186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45941.495644560186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45941.495644560186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45941.495644560186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45941.495644560186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45941.495644560186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45941.495644560186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45941.495644560186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45941.495644560186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45941.495644560186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45941.495644560186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45941.495644560186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45941.495644560186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45941.495644560186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45941.495644560186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45941.495644560186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45941.495644560186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45941.495644560186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45941.495644560186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45941.495644560186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45941.495644560186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45941.495644560186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45941.495644560186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45941.495644560186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45941.495644560186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45941.495644560186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45941.495644560186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45941.495644560186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45941.495644560186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45941.495644560186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45941.495644560186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45941.495644560186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45941.495644560186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45941.495644560186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45941.495644560186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45941.495644560186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45941.495644560186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45941.495644560186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45941.495644560186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45941.495644560186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45941.495644560186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45941.495644560186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45941.495644560186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45941.495644560186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45941.495644560186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45941.495644560186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45941.495644560186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45941.495644560186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45941.495644560186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45941.495644560186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45941.495644560186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45941.495644560186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45941.495644560186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45941.495644560186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ref="G787:G850" ca="1" si="13">IFERROR(NOW()-F787,"-")</f>
        <v>45941.495644560186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45941.495644560186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45941.495644560186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45941.495644560186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45941.495644560186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45941.495644560186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45941.495644560186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45941.495644560186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45941.495644560186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45941.495644560186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45941.495644560186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45941.495644560186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45941.495644560186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45941.495644560186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45941.495644560186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45941.495644560186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45941.495644560186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45941.495644560186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45941.495644560186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45941.495644560186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45941.495644560186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45941.495644560186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45941.495644560186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45941.495644560186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45941.495644560186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45941.495644560186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45941.495644560186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45941.495644560186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45941.495644560186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45941.495644560186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45941.495644560186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45941.495644560186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45941.495644560186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45941.495644560186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45941.495644560186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45941.495644560186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45941.495644560186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45941.495644560186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45941.495644560186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45941.495644560186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45941.495644560186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45941.495644560186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45941.495644560186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45941.495644560186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45941.495644560186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45941.495644560186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45941.495644560186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45941.495644560186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45941.495644560186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45941.495644560186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45941.495644560186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45941.495644560186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45941.495644560186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45941.495644560186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45941.495644560186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45941.495644560186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45941.495644560186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45941.495644560186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45941.495644560186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45941.495644560186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45941.495644560186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45941.495644560186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45941.495644560186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45941.495644560186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ref="G851:G914" ca="1" si="14">IFERROR(NOW()-F851,"-")</f>
        <v>45941.495644560186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45941.495644560186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45941.495644560186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45941.495644560186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45941.495644560186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45941.495644560186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45941.495644560186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45941.495644560186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45941.495644560186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45941.495644560186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45941.495644560186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45941.495644560186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45941.495644560186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45941.495644560186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45941.495644560186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45941.495644560186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45941.495644560186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45941.495644560186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45941.495644560186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45941.495644560186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45941.495644560186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45941.495644560186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45941.495644560186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45941.495644560186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45941.495644560186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45941.495644560186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45941.495644560186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45941.495644560186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45941.495644560186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45941.495644560186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45941.495644560186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45941.495644560186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45941.495644560186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45941.495644560186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45941.495644560186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45941.495644560186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45941.495644560186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45941.495644560186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45941.495644560186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45941.495644560186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45941.495644560186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45941.495644560186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45941.495644560186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45941.495644560186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45941.495644560186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45941.495644560186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45941.495644560186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45941.495644560186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45941.495644560186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45941.495644560186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45941.495644560186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45941.495644560186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45941.495644560186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45941.495644560186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45941.495644560186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45941.495644560186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45941.495644560186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45941.495644560186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45941.495644560186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45941.495644560186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45941.495644560186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45941.495644560186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45941.495644560186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45941.495644560186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ref="G915:G978" ca="1" si="15">IFERROR(NOW()-F915,"-")</f>
        <v>45941.495644560186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45941.495644560186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45941.495644560186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45941.495644560186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45941.495644560186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45941.495644560186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45941.495644560186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45941.495644560186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45941.495644560186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45941.495644560186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45941.495644560186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45941.495644560186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45941.495644560186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45941.495644560186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45941.495644560186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45941.495644560186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45941.495644560186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45941.495644560186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45941.495644560186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45941.495644560186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45941.495644560186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45941.495644560186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45941.495644560186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45941.495644560186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45941.495644560186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45941.495644560186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45941.495644560186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45941.495644560186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45941.495644560186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45941.495644560186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45941.495644560186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45941.495644560186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45941.495644560186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45941.495644560186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45941.495644560186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45941.495644560186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45941.495644560186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45941.495644560186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45941.495644560186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45941.495644560186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45941.495644560186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45941.495644560186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45941.495644560186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45941.495644560186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45941.495644560186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45941.495644560186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45941.495644560186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45941.495644560186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45941.495644560186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45941.495644560186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45941.495644560186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45941.495644560186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45941.495644560186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45941.495644560186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45941.495644560186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45941.495644560186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45941.495644560186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45941.495644560186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45941.495644560186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45941.495644560186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45941.495644560186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45941.495644560186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45941.495644560186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45941.495644560186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ref="G979:G1042" ca="1" si="16">IFERROR(NOW()-F979,"-")</f>
        <v>45941.495644560186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45941.495644560186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45941.495644560186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45941.495644560186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45941.495644560186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45941.495644560186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45941.495644560186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45941.495644560186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45941.495644560186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45941.495644560186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45941.495644560186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45941.495644560186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45941.495644560186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45941.495644560186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45941.495644560186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45941.495644560186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45941.495644560186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45941.495644560186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45941.495644560186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45941.495644560186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45941.495644560186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45941.495644560186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45941.495644560186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45941.495644560186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45941.495644560186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45941.495644560186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45941.495644560186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45941.495644560186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45941.495644560186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45941.495644560186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45941.495644560186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45941.495644560186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45941.495644560186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45941.495644560186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45941.495644560186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45941.495644560186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45941.495644560186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45941.495644560186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45941.495644560186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45941.495644560186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45941.495644560186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45941.495644560186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45941.495644560186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45941.495644560186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45941.495644560186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45941.495644560186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45941.495644560186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45941.495644560186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45941.495644560186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45941.495644560186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45941.495644560186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45941.495644560186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45941.495644560186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45941.495644560186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45941.495644560186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45941.495644560186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45941.495644560186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45941.495644560186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45941.495644560186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45941.495644560186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45941.495644560186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45941.495644560186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45941.495644560186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45941.495644560186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ref="G1043:G1106" ca="1" si="17">IFERROR(NOW()-F1043,"-")</f>
        <v>45941.495644560186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45941.495644560186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45941.495644560186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45941.495644560186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45941.495644560186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45941.495644560186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45941.495644560186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45941.495644560186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45941.495644560186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45941.495644560186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45941.495644560186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45941.495644560186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45941.495644560186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45941.495644560186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45941.495644560186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45941.495644560186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45941.495644560186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45941.495644560186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45941.495644560186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45941.495644560186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45941.495644560186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45941.495644560186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45941.495644560186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45941.495644560186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45941.495644560186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45941.495644560186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45941.495644560186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45941.495644560186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45941.495644560186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45941.495644560186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45941.495644560186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45941.495644560186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45941.495644560186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45941.495644560186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45941.495644560186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45941.495644560186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45941.495644560186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45941.495644560186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45941.495644560186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45941.495644560186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45941.495644560186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45941.495644560186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45941.495644560186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45941.495644560186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45941.495644560186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45941.495644560186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45941.495644560186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45941.495644560186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45941.495644560186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45941.495644560186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45941.495644560186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45941.495644560186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45941.495644560186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45941.495644560186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45941.495644560186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45941.495644560186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45941.495644560186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45941.495644560186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45941.495644560186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45941.495644560186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45941.495644560186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45941.495644560186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45941.495644560186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45941.495644560186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ref="G1107:G1170" ca="1" si="18">IFERROR(NOW()-F1107,"-")</f>
        <v>45941.495644560186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45941.495644560186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45941.495644560186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45941.495644560186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45941.495644560186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45941.495644560186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45941.495644560186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45941.495644560186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45941.495644560186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45941.495644560186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45941.495644560186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45941.495644560186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45941.495644560186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45941.495644560186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45941.495644560186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45941.495644560186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45941.495644560186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45941.495644560186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45941.495644560186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45941.495644560186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45941.495644560186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45941.495644560186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45941.495644560186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45941.495644560186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45941.495644560186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45941.495644560186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45941.495644560186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45941.495644560186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45941.495644560186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45941.495644560186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45941.495644560186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45941.495644560186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45941.495644560186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45941.495644560186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45941.495644560186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45941.495644560186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45941.495644560186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45941.495644560186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45941.495644560186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45941.495644560186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45941.495644560186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45941.495644560186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45941.495644560186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45941.495644560186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45941.495644560186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45941.495644560186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45941.495644560186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45941.495644560186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45941.495644560186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45941.495644560186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45941.495644560186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45941.495644560186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45941.495644560186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45941.495644560186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45941.495644560186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45941.495644560186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45941.495644560186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45941.495644560186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45941.495644560186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45941.495644560186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45941.495644560186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45941.495644560186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8"/>
        <v>45941.495644560186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8"/>
        <v>45941.495644560186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ref="G1171:G1185" ca="1" si="19">IFERROR(NOW()-F1171,"-")</f>
        <v>45941.495644560186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45941.495644560186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45941.495644560186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45941.495644560186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45941.495644560186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45941.495644560186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45941.495644560186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45941.495644560186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45941.495644560186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45941.495644560186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45941.495644560186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45941.495644560186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45941.495644560186</v>
      </c>
      <c r="H1183" s="22"/>
      <c r="I1183" s="19" t="str">
        <f>IFERROR(VLOOKUP(D1183,DB!A:F,6,0),"")</f>
        <v/>
      </c>
      <c r="J1183" s="18" t="str">
        <f>IFERROR(VLOOKUP(D1183,DB!A:G,7,0),"")</f>
        <v/>
      </c>
      <c r="K1183" s="47"/>
      <c r="L1183" s="23" t="str">
        <f>IFERROR(VLOOKUP(D1183,DB!A:I,9,0),"")</f>
        <v/>
      </c>
    </row>
    <row r="1184" spans="1:12" ht="15" customHeight="1">
      <c r="A1184" s="19"/>
      <c r="B1184" s="64" t="str">
        <f>IFERROR(VLOOKUP(D1184,DB!A:K,11,0),"")</f>
        <v/>
      </c>
      <c r="C1184" s="18"/>
      <c r="D1184" s="18"/>
      <c r="E1184" s="18"/>
      <c r="F1184" s="20"/>
      <c r="G1184" s="21">
        <f t="shared" ca="1" si="19"/>
        <v>45941.495644560186</v>
      </c>
      <c r="H1184" s="22"/>
      <c r="I1184" s="19" t="str">
        <f>IFERROR(VLOOKUP(D1184,DB!A:F,6,0),"")</f>
        <v/>
      </c>
      <c r="J1184" s="18" t="str">
        <f>IFERROR(VLOOKUP(D1184,DB!A:G,7,0),"")</f>
        <v/>
      </c>
      <c r="K1184" s="47"/>
      <c r="L1184" s="23" t="str">
        <f>IFERROR(VLOOKUP(D1184,DB!A:I,9,0),"")</f>
        <v/>
      </c>
    </row>
    <row r="1185" spans="1:12" ht="15" customHeight="1">
      <c r="A1185" s="19"/>
      <c r="B1185" s="64" t="str">
        <f>IFERROR(VLOOKUP(D1185,DB!A:K,11,0),"")</f>
        <v/>
      </c>
      <c r="C1185" s="18"/>
      <c r="D1185" s="18"/>
      <c r="E1185" s="18"/>
      <c r="F1185" s="20"/>
      <c r="G1185" s="21">
        <f t="shared" ca="1" si="19"/>
        <v>45941.495644560186</v>
      </c>
      <c r="H1185" s="22"/>
      <c r="I1185" s="19" t="str">
        <f>IFERROR(VLOOKUP(D1185,DB!A:F,6,0),"")</f>
        <v/>
      </c>
      <c r="J1185" s="18" t="str">
        <f>IFERROR(VLOOKUP(D1185,DB!A:G,7,0),"")</f>
        <v/>
      </c>
      <c r="K1185" s="47"/>
      <c r="L1185" s="23" t="str">
        <f>IFERROR(VLOOKUP(D1185,DB!A:I,9,0),"")</f>
        <v/>
      </c>
    </row>
  </sheetData>
  <dataValidations count="2">
    <dataValidation allowBlank="1" showInputMessage="1" showErrorMessage="1" sqref="E1" xr:uid="{5914219A-CB83-432D-936A-CC0CB6F3982A}"/>
    <dataValidation type="list" allowBlank="1" showInputMessage="1" showErrorMessage="1" sqref="E2:E11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238.01492650462751</v>
      </c>
      <c r="H2" s="102">
        <v>45703.474768518521</v>
      </c>
      <c r="I2" s="99" t="str">
        <f>IFERROR(VLOOKUP(D2,DB!A:F,6,0),"")</f>
        <v>SCECO</v>
      </c>
      <c r="J2" s="99" t="str">
        <f>IFERROR(VLOOKUP(D2,DB!A:G,7,0),"")</f>
        <v>Dead</v>
      </c>
      <c r="K2" s="104" t="s">
        <v>39063</v>
      </c>
      <c r="L2" s="96" t="str">
        <f>IFERROR(VLOOKUP(D2,DB!A:I,9,0),"")</f>
        <v>Latis</v>
      </c>
    </row>
    <row r="3" spans="1:16" ht="15" customHeight="1">
      <c r="A3" s="124" t="s">
        <v>39064</v>
      </c>
      <c r="B3" s="124" t="str">
        <f>IFERROR(VLOOKUP(D3,DB!A:K,11,0),"")</f>
        <v>R4</v>
      </c>
      <c r="C3" s="125">
        <v>1</v>
      </c>
      <c r="D3" s="96" t="s">
        <v>36672</v>
      </c>
      <c r="E3" s="101" t="s">
        <v>38964</v>
      </c>
      <c r="F3" s="128">
        <v>45941.396064814813</v>
      </c>
      <c r="G3" s="129">
        <f ca="1">IFERROR(NOW()-F3,"")</f>
        <v>9.9579513887874782E-2</v>
      </c>
      <c r="H3" s="128">
        <v>45941.308321759258</v>
      </c>
      <c r="I3" s="124" t="str">
        <f>IFERROR(VLOOKUP(D3,DB!A:F,6,0),"")</f>
        <v>Generator-SG</v>
      </c>
      <c r="J3" s="124" t="str">
        <f>IFERROR(VLOOKUP(D3,DB!A:G,7,0),"")</f>
        <v>Dead</v>
      </c>
      <c r="K3" s="130" t="s">
        <v>39065</v>
      </c>
      <c r="L3" s="126" t="str">
        <f>IFERROR(VLOOKUP(D3,DB!A:I,9,0),"")</f>
        <v>Latis</v>
      </c>
    </row>
    <row r="4" spans="1:16" ht="15" customHeight="1">
      <c r="A4" s="124" t="s">
        <v>39066</v>
      </c>
      <c r="B4" s="124" t="str">
        <f>IFERROR(VLOOKUP(D4,DB!A:K,11,0),"")</f>
        <v>R4</v>
      </c>
      <c r="C4" s="125">
        <v>1</v>
      </c>
      <c r="D4" s="126" t="s">
        <v>22507</v>
      </c>
      <c r="E4" s="101" t="s">
        <v>38964</v>
      </c>
      <c r="F4" s="128">
        <v>45941.445208333331</v>
      </c>
      <c r="G4" s="129">
        <f ca="1">IFERROR(NOW()-F4,"")</f>
        <v>5.043599537020782E-2</v>
      </c>
      <c r="H4" s="128">
        <v>45941.452025462961</v>
      </c>
      <c r="I4" s="124" t="str">
        <f>IFERROR(VLOOKUP(D4,DB!A:F,6,0),"")</f>
        <v>SCECO</v>
      </c>
      <c r="J4" s="124" t="str">
        <f>IFERROR(VLOOKUP(D4,DB!A:G,7,0),"")</f>
        <v>Weak</v>
      </c>
      <c r="K4" s="130" t="s">
        <v>39067</v>
      </c>
      <c r="L4" s="126" t="str">
        <f>IFERROR(VLOOKUP(D4,DB!A:I,9,0),"")</f>
        <v>Latis</v>
      </c>
    </row>
    <row r="5" spans="1:16" ht="15" customHeight="1">
      <c r="A5" s="124"/>
      <c r="B5" s="124" t="str">
        <f>IFERROR(VLOOKUP(D5,DB!A:K,11,0),"")</f>
        <v/>
      </c>
      <c r="C5" s="125"/>
      <c r="D5" s="126"/>
      <c r="E5" s="101"/>
      <c r="F5" s="128"/>
      <c r="G5" s="129">
        <f ca="1">IFERROR(NOW()-F5,"")</f>
        <v>45941.495644328701</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45941.495644328701</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45941.495644328701</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45941.495644328701</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45941.495644328701</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45941.495644328701</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45941.495644328701</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01"/>
      <c r="F12" s="128"/>
      <c r="G12" s="129">
        <f ca="1">IFERROR(NOW()-F12,"")</f>
        <v>45941.495644328701</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96"/>
      <c r="E13" s="101"/>
      <c r="F13" s="128"/>
      <c r="G13" s="129">
        <f ca="1">IFERROR(NOW()-F13,"")</f>
        <v>45941.495644328701</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01"/>
      <c r="F14" s="128"/>
      <c r="G14" s="129">
        <f ca="1">IFERROR(NOW()-F14,"")</f>
        <v>45941.495644328701</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60"/>
      <c r="E15" s="127"/>
      <c r="F15" s="128"/>
      <c r="G15" s="129">
        <f ca="1">IFERROR(NOW()-F15,"")</f>
        <v>45941.495644328701</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45941.495644328701</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45941.495644328701</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45941.495644328701</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45941.495644328701</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45941.495644328701</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45941.495644328701</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45941.495644328701</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45941.495644328701</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45941.495644328701</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45941.495644328701</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45941.495644328701</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45941.495644328701</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45941.495644328701</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45941.495644328701</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45941.495644328701</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45941.495644328701</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45941.495644328701</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45941.495644328701</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45941.495644328701</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45941.495644328701</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45941.495644328701</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45941.495644328701</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45941.495644328701</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45941.495644328701</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45941.495644328701</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45941.495644328701</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45941.495644328701</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45941.495644328701</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45941.495644328701</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45941.495644328701</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45941.495644328701</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45941.495644328701</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45941.495644328701</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45941.495644328701</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45941.495644328701</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45941.495644328701</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45941.495644328701</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45941.495644328701</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45941.495644328701</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45941.495644328701</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45941.495644328701</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45941.495644328701</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45941.495644328701</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45941.495644328701</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45941.495644328701</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45941.495644328701</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45941.495644328701</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45941.495644328701</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45941.495644328701</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45941.495644328701</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45941.495644328701</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45941.495644328701</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45941.495644328701</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45941.495644328701</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45941.495644328701</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45941.495644328701</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45941.495644328701</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45941.495644328701</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45941.495644328701</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45941.495644328701</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45941.495644328701</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45941.495644328701</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45941.495644328701</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45941.495644328701</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45941.495644328701</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45941.495644328701</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45941.495644328701</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45941.495644328701</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45941.495644328701</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45941.495644328701</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45941.495644328701</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45941.495644328701</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45941.495644328701</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45941.495644328701</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45941.495644328701</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45941.495644328701</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45941.495644328701</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45941.495644328701</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45941.495644328701</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45941.495644328701</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45941.495644328701</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45941.495644328701</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45941.495644328701</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45941.495644328701</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45941.495644328701</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45941.495644328701</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45941.495644328701</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45941.495644328701</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45941.495644328701</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45941.495644328701</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45941.495644328701</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45941.495644328701</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45941.495644328701</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45941.495644328701</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45941.495644328701</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45941.495644328701</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45941.495644328701</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45941.495644328701</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45941.495644328701</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45941.495644328701</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45941.495644328701</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45941.495644328701</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45941.495644328701</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45941.495644328701</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45941.495644328701</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45941.495644328701</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45941.495644328701</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45941.495644328701</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45941.495644328701</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45941.495644328701</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45941.495644328701</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45941.495644328701</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45941.495644328701</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45941.495644328701</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45941.495644328701</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45941.495644328701</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45941.495644328701</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45941.495644328701</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45941.495644328701</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45941.495644328701</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45941.495644328701</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45941.495644328701</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45941.495644328701</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45941.495644328701</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45941.495644328701</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45941.495644328701</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45941.495644328701</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45941.495644328701</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45941.495644328701</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45941.495644328701</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45941.495644328701</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45941.495644328701</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45941.495644328701</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45941.495644328701</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45941.495644328701</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45941.495644328701</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45941.495644328701</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45941.495644328701</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45941.495644328701</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45941.495644328701</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45941.495644328701</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45941.495644328701</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45941.495644328701</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45941.495644328701</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45941.495644328701</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45941.495644328701</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45941.495644328701</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45941.495644328701</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45941.495644328701</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45941.495644328701</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45941.495644328701</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45941.495644328701</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45941.495644328701</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45941.495644328701</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45941.495644328701</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45941.495644328701</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45941.495644328701</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45941.495644328701</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45941.495644328701</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45941.495644328701</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45941.495644328701</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45941.495644328701</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45941.495644328701</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45941.495644328701</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45941.495644328701</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45941.495644328701</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45941.495644328701</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45941.495644328701</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45941.495644328701</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45941.495644328701</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45941.495644328701</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45941.495644328701</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45941.495644328701</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45941.495644328701</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45941.495644328701</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45941.495644328701</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45941.495644328701</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45941.495644328701</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45941.495644328701</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45941.495644328701</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45941.495644328701</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45941.495644328701</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45941.495644328701</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45941.495644328701</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45941.495644328701</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45941.495644328701</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45941.495644328701</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45941.495644328701</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45941.495644328701</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45941.495644328701</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45941.495644328701</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45941.495644328701</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45941.495644328701</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45941.495644328701</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45941.495644328701</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45941.495644328701</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45941.495644328701</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45941.495644328701</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45941.495644328701</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45941.495644328701</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45941.495644328701</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45941.495644328701</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45941.495644328701</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45941.495644328701</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45941.495644328701</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45941.495644328701</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45941.495644328701</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45941.495644328701</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45941.495644328701</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45941.495644328701</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45941.495644328701</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45941.495644328701</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45941.495644328701</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45941.495644328701</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45941.495644328701</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45941.495644328701</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45941.495644328701</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45941.495644328701</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45941.495644328701</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45941.495644328701</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45941.495644328701</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45941.495644328701</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45941.495644328701</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45941.495644328701</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45941.495644328701</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45941.495644328701</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45941.495644328701</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45941.495644328701</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45941.495644328701</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45941.495644328701</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45941.495644328701</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45941.495644328701</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45941.495644328701</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45941.495644328701</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45941.495644328701</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45941.495644328701</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45941.495644328701</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45941.495644328701</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45941.495644328701</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45941.495644328701</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45941.495644328701</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45941.495644328701</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45941.495644328701</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45941.495644328701</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45941.495644328701</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45941.495644328701</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45941.495644328701</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45941.495644328701</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45941.495644328701</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45941.495644328701</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45941.495644328701</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45941.495644328701</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45941.495644328701</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45941.495644328701</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45941.495644328701</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45941.495644328701</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45941.495644328701</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45941.495644328701</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45941.495644328701</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45941.495644328701</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45941.495644328701</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45941.495644328701</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45941.495644328701</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45941.495644328701</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45941.495644328701</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45941.495644328701</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45941.495644328701</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45941.495644328701</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45941.495644328701</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45941.495644328701</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45941.495644328701</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45941.495644328701</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45941.495644328701</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45941.495644328701</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45941.495644328701</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45941.495644328701</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45941.495644328701</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45941.495644328701</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45941.495644328701</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45941.495644328701</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45941.495644328701</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45941.495644328701</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45941.495644328701</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45941.495644328701</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45941.495644328701</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45941.495644328701</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45941.495644328701</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45941.495644328701</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45941.495644328701</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45941.495644328701</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45941.495644328701</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45941.495644328701</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45941.495644328701</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45941.495644328701</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45941.495644328701</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45941.495644328701</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45941.495644328701</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45941.495644328701</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45941.495644328701</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45941.495644328701</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45941.495644328701</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45941.495644328701</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45941.495644328701</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45941.495644328701</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45941.495644328701</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45941.495644328701</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45941.495644328701</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45941.495644328701</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45941.495644328701</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45941.495644328701</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45941.495644328701</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45941.495644328701</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45941.495644328701</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45941.495644328701</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45941.495644328701</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45941.495644328701</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45941.495644328701</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45941.495644328701</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45941.495644328701</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45941.495644328701</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45941.495644328701</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45941.495644328701</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45941.495644328701</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45941.495644328701</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45941.495644328701</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45941.495644328701</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45941.495644328701</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45941.495644328701</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45941.495644328701</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45941.495644328701</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45941.495644328701</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45941.495644328701</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45941.495644328701</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45941.495644328701</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45941.495644328701</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45941.495644328701</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45941.495644328701</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45941.495644328701</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45941.495644328701</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45941.495644328701</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45941.495644328701</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45941.495644328701</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45941.495644328701</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45941.495644328701</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45941.495644328701</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45941.495644328701</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45941.495644328701</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45941.495644328701</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45941.495644328701</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45941.495644328701</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45941.495644328701</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45941.495644328701</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45941.495644328701</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45941.495644328701</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45941.495644328701</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45941.495644328701</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45941.495644328701</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45941.495644328701</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45941.495644328701</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45941.495644328701</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45941.495644328701</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45941.495644328701</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45941.495644328701</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45941.495644328701</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45941.495644328701</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45941.495644328701</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45941.495644328701</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45941.495644328701</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45941.495644328701</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45941.495644328701</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45941.495644328701</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45941.495644328701</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45941.495644328701</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45941.495644328701</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45941.495644328701</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45941.495644328701</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45941.495644328701</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45941.495644328701</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45941.495644328701</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45941.495644328701</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45941.495644328701</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45941.495644328701</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45941.495644328701</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45941.495644328701</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45941.495644328701</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45941.495644328701</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45941.495644328701</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45941.495644328701</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45941.495644328701</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45941.495644328701</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45941.495644328701</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45941.495644328701</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45941.495644328701</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45941.495644328701</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45941.495644328701</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45941.495644328701</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45941.495644328701</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45941.495644328701</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45941.495644328701</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45941.495644328701</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45941.495644328701</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45941.495644328701</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45941.495644328701</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45941.495644328701</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45941.495644328701</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45941.495644328701</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45941.495644328701</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45941.495644328701</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45941.495644328701</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45941.495644328701</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45941.495644328701</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45941.495644328701</v>
      </c>
      <c r="H427" s="128"/>
      <c r="I427" s="124" t="str">
        <f>IFERROR(VLOOKUP(D427,DB!A:F,6,0),"")</f>
        <v/>
      </c>
      <c r="J427" s="124" t="str">
        <f>IFERROR(VLOOKUP(D427,DB!A:G,7,0),"")</f>
        <v/>
      </c>
      <c r="K427" s="130"/>
      <c r="L427" s="126" t="str">
        <f>IFERROR(VLOOKUP(D427,DB!A:I,9,0),"")</f>
        <v/>
      </c>
    </row>
    <row r="428" spans="1:12" ht="15" customHeight="1">
      <c r="A428" s="124"/>
      <c r="B428" s="124" t="str">
        <f>IFERROR(VLOOKUP(D428,DB!A:K,11,0),"")</f>
        <v/>
      </c>
      <c r="C428" s="125"/>
      <c r="D428" s="126"/>
      <c r="E428" s="127"/>
      <c r="F428" s="128"/>
      <c r="G428" s="129">
        <f ca="1">IFERROR(NOW()-F428,"")</f>
        <v>45941.495644328701</v>
      </c>
      <c r="H428" s="128"/>
      <c r="I428" s="124" t="str">
        <f>IFERROR(VLOOKUP(D428,DB!A:F,6,0),"")</f>
        <v/>
      </c>
      <c r="J428" s="124" t="str">
        <f>IFERROR(VLOOKUP(D428,DB!A:G,7,0),"")</f>
        <v/>
      </c>
      <c r="K428" s="130"/>
      <c r="L428" s="126" t="str">
        <f>IFERROR(VLOOKUP(D428,DB!A:I,9,0),"")</f>
        <v/>
      </c>
    </row>
    <row r="429" spans="1:12" ht="15" customHeight="1">
      <c r="A429" s="124"/>
      <c r="B429" s="124" t="str">
        <f>IFERROR(VLOOKUP(D429,DB!A:K,11,0),"")</f>
        <v/>
      </c>
      <c r="C429" s="125"/>
      <c r="D429" s="126"/>
      <c r="E429" s="127"/>
      <c r="F429" s="128"/>
      <c r="G429" s="129">
        <f ca="1">IFERROR(NOW()-F429,"")</f>
        <v>45941.495644328701</v>
      </c>
      <c r="H429" s="128"/>
      <c r="I429" s="124" t="str">
        <f>IFERROR(VLOOKUP(D429,DB!A:F,6,0),"")</f>
        <v/>
      </c>
      <c r="J429" s="124" t="str">
        <f>IFERROR(VLOOKUP(D429,DB!A:G,7,0),"")</f>
        <v/>
      </c>
      <c r="K429" s="130"/>
      <c r="L429" s="126" t="str">
        <f>IFERROR(VLOOKUP(D429,DB!A:I,9,0),"")</f>
        <v/>
      </c>
    </row>
    <row r="430" spans="1:12" ht="15" customHeight="1">
      <c r="A430" s="124"/>
      <c r="B430" s="124" t="str">
        <f>IFERROR(VLOOKUP(D430,DB!A:K,11,0),"")</f>
        <v/>
      </c>
      <c r="C430" s="125"/>
      <c r="D430" s="126"/>
      <c r="E430" s="127"/>
      <c r="F430" s="128"/>
      <c r="G430" s="129">
        <f ca="1">IFERROR(NOW()-F430,"")</f>
        <v>45941.495644328701</v>
      </c>
      <c r="H430" s="128"/>
      <c r="I430" s="124" t="str">
        <f>IFERROR(VLOOKUP(D430,DB!A:F,6,0),"")</f>
        <v/>
      </c>
      <c r="J430" s="124" t="str">
        <f>IFERROR(VLOOKUP(D430,DB!A:G,7,0),"")</f>
        <v/>
      </c>
      <c r="K430" s="130"/>
      <c r="L430" s="126" t="str">
        <f>IFERROR(VLOOKUP(D430,DB!A:I,9,0),"")</f>
        <v/>
      </c>
    </row>
    <row r="431" spans="1:12" ht="15" customHeight="1">
      <c r="A431" s="131"/>
      <c r="B431" s="131" t="str">
        <f>IFERROR(VLOOKUP(D431,DB!A:K,11,0),"")</f>
        <v/>
      </c>
      <c r="C431" s="132"/>
      <c r="D431" s="133"/>
      <c r="E431" s="134"/>
      <c r="F431" s="135"/>
      <c r="G431" s="136">
        <f ca="1">IFERROR(NOW()-F431,"")</f>
        <v>45941.495644328701</v>
      </c>
      <c r="H431" s="135"/>
      <c r="I431" s="131" t="str">
        <f>IFERROR(VLOOKUP(D431,DB!A:F,6,0),"")</f>
        <v/>
      </c>
      <c r="J431" s="131" t="str">
        <f>IFERROR(VLOOKUP(D431,DB!A:G,7,0),"")</f>
        <v/>
      </c>
      <c r="K431" s="137"/>
      <c r="L431" s="133" t="str">
        <f>IFERROR(VLOOKUP(D431,DB!A:I,9,0),"")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4" sqref="A4:X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39068</v>
      </c>
      <c r="B2" s="37" t="str">
        <f>IFERROR(VLOOKUP(D2,DB!A:K,11,0),"")</f>
        <v>R5</v>
      </c>
      <c r="C2" s="37">
        <v>3</v>
      </c>
      <c r="D2" s="123" t="s">
        <v>36000</v>
      </c>
      <c r="E2" s="37" t="s">
        <v>38964</v>
      </c>
      <c r="F2" s="38">
        <v>45891.832060185188</v>
      </c>
      <c r="G2" s="155">
        <f ca="1">IFERROR(NOW()-F2,"")</f>
        <v>49.663583912035392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5">
        <f t="shared" ref="G3" ca="1" si="0">IFERROR(NOW()-F3,"")</f>
        <v>15.306766782407067</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31" ca="1" si="1">IFERROR(NOW()-F4,"")</f>
        <v>45941.495644097224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45941.495644097224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45941.495644097224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45941.495644097224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45941.495644097224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45941.495644097224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45941.495644097224</v>
      </c>
      <c r="H10" s="38"/>
      <c r="I10" s="37" t="str">
        <f>IFERROR(VLOOKUP(D10,DB!A:F,6,0),"")</f>
        <v/>
      </c>
      <c r="J10" s="37" t="str">
        <f>IFERROR(VLOOKUP(D10,DB!A:G,7,0),"")</f>
        <v/>
      </c>
      <c r="K10" s="37"/>
      <c r="L10" s="37" t="str">
        <f>IFERROR(VLOOKUP(D10,DB!A:I,9,0),"")</f>
        <v/>
      </c>
    </row>
    <row r="11" spans="1:13" ht="15">
      <c r="A11" s="81"/>
      <c r="B11" s="81" t="str">
        <f>IFERROR(VLOOKUP(D11,DB!A:K,11,0),"")</f>
        <v/>
      </c>
      <c r="C11" s="81"/>
      <c r="D11" s="81"/>
      <c r="E11" s="81"/>
      <c r="F11" s="120"/>
      <c r="G11" s="121">
        <f t="shared" ca="1" si="1"/>
        <v>45941.495644097224</v>
      </c>
      <c r="H11" s="120"/>
      <c r="I11" s="81" t="str">
        <f>IFERROR(VLOOKUP(D11,DB!A:F,6,0),"")</f>
        <v/>
      </c>
      <c r="J11" s="81" t="str">
        <f>IFERROR(VLOOKUP(D11,DB!A:G,7,0),"")</f>
        <v/>
      </c>
      <c r="K11" s="81"/>
      <c r="L11" s="81" t="str">
        <f>IFERROR(VLOOKUP(D11,DB!A:I,9,0),"")</f>
        <v/>
      </c>
    </row>
    <row r="12" spans="1:13" ht="15">
      <c r="A12" s="37"/>
      <c r="B12" s="37" t="str">
        <f>IFERROR(VLOOKUP(D12,DB!A:K,11,0),"")</f>
        <v/>
      </c>
      <c r="C12" s="37"/>
      <c r="D12" s="37"/>
      <c r="E12" s="37"/>
      <c r="F12" s="38"/>
      <c r="G12" s="39">
        <f t="shared" ca="1" si="1"/>
        <v>45941.495644097224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45941.495644097224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45941.495644097224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45941.495644097224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45941.495644097224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45941.495644097224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45941.495644097224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45941.495644097224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45941.495644097224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45941.495644097224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45941.495644097224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45941.495644097224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45941.495644097224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45941.495644097224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45941.495644097224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45941.495644097224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45941.495644097224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45941.495644097224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45941.495644097224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45941.495644097224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ref="G32:G63" ca="1" si="2">IFERROR(NOW()-F32,"")</f>
        <v>45941.495644097224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45941.495644097224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45941.495644097224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45941.495644097224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45941.495644097224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45941.495644097224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45941.495644097224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45941.495644097224</v>
      </c>
      <c r="H39" s="38"/>
      <c r="I39" s="37" t="str">
        <f>IFERROR(VLOOKUP(D39,DB!A:F,6,0),"")</f>
        <v/>
      </c>
      <c r="J39" s="37" t="str">
        <f>IFERROR(VLOOKUP(D39,DB!A:G,7,0),"")</f>
        <v/>
      </c>
      <c r="K39" s="37"/>
      <c r="L39" s="37" t="str">
        <f>IFERROR(VLOOKUP(D39,DB!A:I,9,0),"")</f>
        <v/>
      </c>
    </row>
    <row r="40" spans="1:12" ht="15">
      <c r="A40" s="81"/>
      <c r="B40" s="81" t="str">
        <f>IFERROR(VLOOKUP(D40,DB!A:K,11,0),"")</f>
        <v/>
      </c>
      <c r="C40" s="81"/>
      <c r="D40" s="81"/>
      <c r="E40" s="81"/>
      <c r="F40" s="120"/>
      <c r="G40" s="121">
        <f t="shared" ca="1" si="2"/>
        <v>45941.495644097224</v>
      </c>
      <c r="H40" s="120"/>
      <c r="I40" s="81" t="str">
        <f>IFERROR(VLOOKUP(D40,DB!A:F,6,0),"")</f>
        <v/>
      </c>
      <c r="J40" s="81" t="str">
        <f>IFERROR(VLOOKUP(D40,DB!A:G,7,0),"")</f>
        <v/>
      </c>
      <c r="K40" s="81"/>
      <c r="L40" s="81" t="str">
        <f>IFERROR(VLOOKUP(D40,DB!A:I,9,0),"")</f>
        <v/>
      </c>
    </row>
    <row r="41" spans="1:12" ht="15">
      <c r="A41" s="37"/>
      <c r="B41" s="37" t="str">
        <f>IFERROR(VLOOKUP(D41,DB!A:K,11,0),"")</f>
        <v/>
      </c>
      <c r="C41" s="37"/>
      <c r="D41" s="37"/>
      <c r="E41" s="37"/>
      <c r="F41" s="38"/>
      <c r="G41" s="39">
        <f t="shared" ca="1" si="2"/>
        <v>45941.495644097224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45941.495644097224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45941.495644097224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45941.495644097224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45941.495644097224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45941.495644097224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45941.495644097224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45941.495644097224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45941.495644097224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45941.495644097224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45941.495644097224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45941.495644097224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45941.495644097224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45941.495644097224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45941.495644097224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45941.495644097224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45941.495644097224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45941.495644328701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45941.495644328701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45941.495644328701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45941.495644328701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45941.495644328701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45941.495644328701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ref="G64:G95" ca="1" si="3">IFERROR(NOW()-F64,"")</f>
        <v>45941.495644328701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45941.495644328701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45941.495644328701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45941.495644328701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45941.495644328701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45941.495644328701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45941.495644328701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45941.495644328701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45941.495644328701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45941.495644328701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45941.495644328701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45941.495644328701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45941.495644328701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45941.495644328701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45941.495644328701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45941.495644328701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45941.495644328701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45941.495644328701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45941.495644328701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45941.495644328701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45941.495644328701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45941.495644328701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45941.495644328701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45941.495644328701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45941.495644328701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45941.495644328701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45941.495644328701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45941.495644328701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45941.495644328701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45941.495644328701</v>
      </c>
      <c r="H93" s="38"/>
      <c r="I93" s="37" t="str">
        <f>IFERROR(VLOOKUP(D93,DB!A:F,6,0),"")</f>
        <v/>
      </c>
      <c r="J93" s="37" t="str">
        <f>IFERROR(VLOOKUP(D93,DB!A:G,7,0),"")</f>
        <v/>
      </c>
      <c r="K93" s="37"/>
      <c r="L93" s="37" t="str">
        <f>IFERROR(VLOOKUP(D93,DB!A:I,9,0),"")</f>
        <v/>
      </c>
    </row>
    <row r="94" spans="1:12" ht="15">
      <c r="A94" s="81"/>
      <c r="B94" s="81" t="str">
        <f>IFERROR(VLOOKUP(D94,DB!A:K,11,0),"")</f>
        <v/>
      </c>
      <c r="C94" s="81"/>
      <c r="D94" s="81"/>
      <c r="E94" s="81"/>
      <c r="F94" s="120"/>
      <c r="G94" s="121">
        <f t="shared" ca="1" si="3"/>
        <v>45941.495644328701</v>
      </c>
      <c r="H94" s="120"/>
      <c r="I94" s="81" t="str">
        <f>IFERROR(VLOOKUP(D94,DB!A:F,6,0),"")</f>
        <v/>
      </c>
      <c r="J94" s="81" t="str">
        <f>IFERROR(VLOOKUP(D94,DB!A:G,7,0),"")</f>
        <v/>
      </c>
      <c r="K94" s="81"/>
      <c r="L94" s="81" t="str">
        <f>IFERROR(VLOOKUP(D94,DB!A:I,9,0),"")</f>
        <v/>
      </c>
    </row>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6" ht="15"/>
    <row r="757" ht="15"/>
    <row r="764" ht="15"/>
    <row r="767" ht="15"/>
    <row r="769" ht="15"/>
    <row r="772" ht="15"/>
    <row r="780" ht="15"/>
    <row r="781" ht="15"/>
    <row r="783" ht="15"/>
    <row r="784" ht="15"/>
    <row r="788" ht="15"/>
    <row r="789" ht="15"/>
    <row r="791" ht="15"/>
    <row r="792" ht="15"/>
    <row r="793" ht="15"/>
    <row r="794" ht="15"/>
    <row r="795" ht="15"/>
    <row r="796" ht="15"/>
    <row r="797" ht="15"/>
    <row r="798"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5" ht="15"/>
    <row r="893" ht="15"/>
    <row r="894" ht="15"/>
    <row r="896" ht="15"/>
    <row r="897" ht="15"/>
    <row r="898" ht="15"/>
    <row r="900" ht="15"/>
    <row r="901" ht="15"/>
    <row r="905" ht="15"/>
    <row r="906" ht="15"/>
    <row r="908" ht="15"/>
    <row r="909" ht="15"/>
    <row r="911" ht="15"/>
    <row r="912" ht="15"/>
    <row r="913" ht="15"/>
    <row r="914" ht="15"/>
    <row r="915" ht="15"/>
    <row r="916" ht="15"/>
    <row r="917" ht="15"/>
    <row r="918" ht="15"/>
    <row r="919" ht="15"/>
    <row r="921" ht="15"/>
    <row r="922"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4" ht="15"/>
    <row r="965" ht="15"/>
    <row r="967" ht="15"/>
    <row r="968" ht="15"/>
    <row r="969" ht="15"/>
    <row r="970" ht="15"/>
    <row r="971" ht="15"/>
    <row r="972" ht="15"/>
    <row r="973" ht="15"/>
    <row r="974" ht="15"/>
    <row r="976" ht="15"/>
    <row r="977" ht="15"/>
    <row r="979" ht="15"/>
    <row r="980" ht="15"/>
    <row r="983" ht="15"/>
    <row r="984" ht="15"/>
    <row r="987" ht="15"/>
    <row r="990" ht="15"/>
    <row r="991" ht="15"/>
    <row r="993" ht="15"/>
    <row r="994" ht="15"/>
    <row r="996" ht="15"/>
    <row r="997"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21" ht="15"/>
    <row r="1192" ht="15"/>
    <row r="1193" ht="15"/>
    <row r="1195" ht="15"/>
    <row r="1196" ht="15"/>
    <row r="1203" ht="15"/>
    <row r="1204" ht="15"/>
    <row r="1205" ht="15"/>
    <row r="1206" ht="15"/>
    <row r="1207" ht="15"/>
    <row r="1208" ht="15"/>
    <row r="1211" ht="15"/>
    <row r="1212" ht="15"/>
    <row r="1213" ht="15"/>
    <row r="1214" ht="15"/>
    <row r="1215" ht="15"/>
    <row r="1216" ht="15"/>
    <row r="1217"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60" ht="15"/>
    <row r="1267" ht="15"/>
    <row r="1270" ht="15"/>
    <row r="1271" ht="15"/>
    <row r="1273" ht="15"/>
    <row r="1274" ht="15"/>
    <row r="1275" ht="15"/>
    <row r="1278" ht="15"/>
    <row r="1279" ht="15"/>
    <row r="1282" ht="15"/>
    <row r="1284" ht="15"/>
    <row r="1285" ht="15"/>
    <row r="1287" ht="15"/>
    <row r="1288" ht="15"/>
    <row r="1290" ht="15"/>
    <row r="1291"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7" ht="15"/>
    <row r="1325"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49" ht="15"/>
    <row r="1350" ht="15"/>
    <row r="1351" ht="15"/>
    <row r="1353" ht="15"/>
    <row r="1354" ht="15"/>
    <row r="1355" ht="15"/>
    <row r="1356" ht="15"/>
    <row r="1357" ht="15"/>
    <row r="1358" ht="15"/>
    <row r="1359" ht="15"/>
    <row r="1360" ht="15"/>
    <row r="1361" ht="15"/>
    <row r="1364" ht="15"/>
    <row r="1365" ht="15"/>
    <row r="1367" ht="15"/>
    <row r="1368" ht="15"/>
    <row r="1369" ht="15"/>
    <row r="1370" ht="15"/>
    <row r="1372" ht="15"/>
    <row r="1374" ht="15"/>
    <row r="1378" ht="15"/>
  </sheetData>
  <dataValidations count="2">
    <dataValidation allowBlank="1" showInputMessage="1" showErrorMessage="1" sqref="E1" xr:uid="{920C6338-E771-4DAE-8C89-92A9093EA4DE}"/>
    <dataValidation type="list" allowBlank="1" showInputMessage="1" showErrorMessage="1" sqref="E2:E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14.722796875001222</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1.9665815972257406</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7.6146718750023865</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0.47168576389231021</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1</v>
      </c>
      <c r="D6" s="106" t="s">
        <v>33511</v>
      </c>
      <c r="E6" s="153" t="s">
        <v>38964</v>
      </c>
      <c r="F6" s="110">
        <v>45941.367303240739</v>
      </c>
      <c r="G6" s="78">
        <f ca="1">IFERROR(NOW()-F6,"-")</f>
        <v>0.12834085648501059</v>
      </c>
      <c r="H6" s="110">
        <v>45941.355104166665</v>
      </c>
      <c r="I6" s="106" t="str">
        <f>IFERROR(VLOOKUP(D6,DB!A:F,6,0),"")</f>
        <v>SCECO</v>
      </c>
      <c r="J6" s="105" t="str">
        <f>IFERROR(VLOOKUP(D6,DB!A:G,7,0),"")</f>
        <v>Dead</v>
      </c>
      <c r="K6" s="111" t="s">
        <v>39081</v>
      </c>
      <c r="L6" s="112" t="str">
        <f>IFERROR(VLOOKUP(D6,DB!A:I,9,0),"")</f>
        <v>Latis</v>
      </c>
    </row>
    <row r="7" spans="1:16383" ht="31.5" customHeight="1">
      <c r="A7" s="107"/>
      <c r="B7" s="106" t="str">
        <f>IFERROR(VLOOKUP(D7,DB!A:K,11,0),"")</f>
        <v/>
      </c>
      <c r="C7" s="108"/>
      <c r="D7" s="158"/>
      <c r="E7" s="109"/>
      <c r="F7" s="110"/>
      <c r="G7" s="78">
        <f ca="1">IFERROR(NOW()-F7,"-")</f>
        <v>45941.495644097224</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45941.495644097224</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58"/>
      <c r="E9" s="109"/>
      <c r="F9" s="110"/>
      <c r="G9" s="78">
        <f ca="1">IFERROR(NOW()-F9,"-")</f>
        <v>45941.495644097224</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45941.495644097224</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45941.495644097224</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45941.495644097224</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45941.495644097224</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45941.495644097224</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45941.495644097224</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45941.495644097224</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45941.495644097224</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45941.495644097224</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45941.495644097224</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45941.495644097224</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45941.495644097224</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45941.495644097224</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45941.495644097224</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45941.495644097224</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45941.495644097224</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45941.495644097224</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45941.495644097224</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45941.495644097224</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45941.495644097224</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45941.495644097224</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45941.495644097224</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45941.495644097224</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45941.495644097224</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45941.495644097224</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45941.495644097224</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45941.495644097224</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45941.495644097224</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45941.495644097224</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45941.495644097224</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45941.495644097224</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45941.495644097224</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45941.495644097224</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45941.495644097224</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45941.495644097224</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45941.495644097224</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45941.495644097224</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45941.495644097224</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45941.495644097224</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45941.495644097224</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45941.495644097224</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45941.495644097224</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45941.495644097224</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45941.495644097224</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45941.495644097224</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45941.495644097224</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45941.495644097224</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45941.495644097224</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45941.495644097224</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45941.495644097224</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45941.495644097224</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45941.495644097224</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45941.495644097224</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45941.495644097224</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45941.495644097224</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45941.495644097224</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45941.495644097224</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45941.495644097224</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45941.495644097224</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45941.495644097224</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45941.495644097224</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45941.495644097224</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45941.495644097224</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45941.495644097224</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45941.495644097224</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45941.495644097224</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45941.495644097224</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45941.495644097224</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45941.495644097224</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45941.495644097224</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45941.495644097224</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45941.495644097224</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45941.495644097224</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45941.495644097224</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45941.495644097224</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45941.495644097224</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45941.495644097224</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45941.495644097224</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45941.495644097224</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45941.495644097224</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45941.495644097224</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45941.495644097224</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45941.495644097224</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45941.495644097224</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45941.495644097224</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45941.495644097224</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45941.495644097224</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45941.495644097224</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45941.495644097224</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45941.495644097224</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45941.495644097224</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45941.495644097224</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45941.495644097224</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45941.495644097224</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45941.495644097224</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45941.495644097224</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45941.495644097224</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45941.495644097224</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45941.495644097224</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45941.495644097224</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45941.495644097224</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45941.495644097224</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45941.495644097224</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45941.495644097224</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45941.495644097224</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45941.495644097224</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45941.495644097224</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45941.495644097224</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45941.495644097224</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45941.495644097224</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45941.495644097224</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45941.495644097224</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45941.495644097224</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45941.495644097224</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45941.495644097224</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45941.495644097224</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45941.495644097224</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45941.495644097224</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45941.495644097224</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45941.495644097224</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45941.495644097224</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45941.495644097224</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45941.495644097224</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45941.495644097224</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45941.495644097224</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45941.495644097224</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45941.495644097224</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45941.495644097224</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45941.495644097224</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45941.495644097224</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45941.495644097224</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45941.495644097224</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45941.495644097224</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45941.495644097224</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45941.495644097224</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45941.495644097224</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45941.495644097224</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45941.495644097224</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45941.495644097224</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45941.495644097224</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45941.495644097224</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45941.495644097224</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45941.495644097224</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45941.495644097224</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45941.495644097224</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45941.495644097224</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45941.495644097224</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45941.495644097224</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45941.495644097224</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45941.495644097224</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45941.495644097224</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45941.495644097224</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45941.495644097224</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45941.495644097224</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45941.495644097224</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45941.495644097224</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45941.495644097224</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45941.495644097224</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45941.495644097224</v>
      </c>
      <c r="H168" s="110"/>
      <c r="I168" s="106" t="str">
        <f>IFERROR(VLOOKUP(D168,DB!A:F,6,0),"")</f>
        <v/>
      </c>
      <c r="J168" s="105" t="str">
        <f>IFERROR(VLOOKUP(D168,DB!A:G,7,0),"")</f>
        <v/>
      </c>
      <c r="K168" s="111"/>
      <c r="L168" s="112" t="str">
        <f>IFERROR(VLOOKUP(D168,DB!A:I,9,0),"")</f>
        <v/>
      </c>
    </row>
    <row r="169" spans="1:12" ht="31.5" customHeight="1">
      <c r="A169" s="107"/>
      <c r="B169" s="106" t="str">
        <f>IFERROR(VLOOKUP(D169,DB!A:K,11,0),"")</f>
        <v/>
      </c>
      <c r="C169" s="108"/>
      <c r="D169" s="106"/>
      <c r="E169" s="109"/>
      <c r="F169" s="110"/>
      <c r="G169" s="78">
        <f ca="1">IFERROR(NOW()-F169,"-")</f>
        <v>45941.495644097224</v>
      </c>
      <c r="H169" s="110"/>
      <c r="I169" s="106" t="str">
        <f>IFERROR(VLOOKUP(D169,DB!A:F,6,0),"")</f>
        <v/>
      </c>
      <c r="J169" s="105" t="str">
        <f>IFERROR(VLOOKUP(D169,DB!A:G,7,0),"")</f>
        <v/>
      </c>
      <c r="K169" s="111"/>
      <c r="L169" s="112" t="str">
        <f>IFERROR(VLOOKUP(D169,DB!A:I,9,0),"")</f>
        <v/>
      </c>
    </row>
  </sheetData>
  <dataValidations count="2">
    <dataValidation allowBlank="1" showInputMessage="1" showErrorMessage="1" sqref="E1" xr:uid="{380493DB-286A-4683-AF55-C78F04945A49}"/>
    <dataValidation type="list" allowBlank="1" showInputMessage="1" showErrorMessage="1" sqref="E3 E5: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2025-10-11T08:54:44Z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