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04" documentId="13_ncr:1_{F6CB121F-512D-4AA6-A0C1-0FB36C537598}" xr6:coauthVersionLast="47" xr6:coauthVersionMax="47" xr10:uidLastSave="{FBC1B245-0759-4283-853F-4110524618CB}"/>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64" i="5"/>
  <c r="J64" i="5"/>
  <c r="I64" i="5"/>
  <c r="G64" i="5"/>
  <c r="B6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<sst xmlns="http://schemas.openxmlformats.org/spreadsheetml/2006/main" count="178579" uniqueCount="39074">
  <si>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</si>
  <si>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</si>
  <si>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</si>
  <si>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</si>
  <si>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</si>
  <si>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</si>
  <si>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</si>
  <si>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</si>
  <si>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</si>
  <si>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</si>
  <si>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</si>
  <si>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</si>
  <si>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</si>
  <si>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</si>
  <si>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</si>
  <si>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</si>
  <si>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</si>
  <si>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</si>
  <si>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</si>
  <si>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</si>
  <si>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</si>
  <si>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</si>
  <si>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</si>
  <si>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</si>
  <si>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</si>
  <si>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</si>
  <si>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</si>
  <si>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</si>
  <si>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</si>
  <si>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</si>
  <si>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</si>
  <si>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</si>
  <si>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</si>
  <si>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</si>
  <si>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</si>
  <si>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</si>
  <si>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</si>
  <si>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</si>
  <si>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</si>
  <si>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</si>
  <si>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</si>
  <si>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</si>
  <si>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</si>
  <si>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</si>
  <si>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</si>
  <si>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</si>
  <si>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</si>
  <si>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</si>
  <si>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</si>
  <si>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</si>
  <si>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</si>
  <si>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</si>
  <si>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</si>
  <si>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</si>
  <si>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</si>
  <si>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</si>
  <si>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</si>
  <si>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</si>
  <si>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</si>
  <si>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</si>
  <si>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</si>
  <si>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</si>
  <si>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</si>
  <si>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</si>
  <si>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</si>
  <si>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</si>
  <si>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</si>
  <si>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</si>
  <si>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</si>
  <si>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</si>
  <si>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</si>
  <si>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</si>
  <si>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</si>
  <si>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</si>
  <si>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</si>
  <si>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</si>
  <si>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</si>
  <si>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</si>
  <si>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</si>
  <si>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</si>
  <si>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</si>
  <si>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</si>
  <si>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</si>
  <si>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</si>
  <si>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</si>
  <si>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</si>
  <si>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</si>
  <si>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</si>
  <si>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</si>
  <si>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</si>
  <si>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</si>
  <si>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</si>
  <si>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</si>
  <si>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</si>
  <si>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</si>
  <si>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</si>
  <si>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</si>
  <si>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</si>
  <si>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</si>
  <si>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</si>
  <si>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</si>
  <si>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</si>
  <si>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</si>
  <si>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</si>
  <si>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</si>
  <si>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</si>
  <si>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</si>
  <si>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</si>
  <si>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</si>
  <si>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</si>
  <si>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</si>
  <si>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</si>
  <si>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</si>
  <si>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</si>
  <si>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</si>
  <si>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</si>
  <si>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</si>
  <si>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</si>
  <si>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</si>
  <si>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</si>
  <si>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</si>
  <si>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</si>
  <si>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</si>
  <si>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</si>
  <si>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</si>
  <si>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</si>
  <si>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</si>
  <si>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</si>
  <si>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</si>
  <si>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</si>
  <si>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</si>
  <si>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</si>
  <si>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</si>
  <si>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</si>
  <si>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</si>
  <si>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</si>
  <si>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</si>
  <si>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</si>
  <si>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</si>
  <si>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</si>
  <si>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</si>
  <si>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</si>
  <si>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</si>
  <si>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</si>
  <si>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</si>
  <si>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</si>
  <si>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</si>
  <si>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</si>
  <si>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</si>
  <si>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</si>
  <si>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</si>
  <si>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</si>
  <si>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</si>
  <si>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</si>
  <si>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</si>
  <si>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</si>
  <si>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</si>
  <si>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</si>
  <si>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</si>
  <si>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</si>
  <si>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</si>
  <si>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</si>
  <si>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</si>
  <si>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</si>
  <si>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</si>
  <si>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</si>
  <si>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</si>
  <si>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</si>
  <si>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</si>
  <si>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</si>
  <si>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</si>
  <si>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</si>
  <si>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</si>
  <si>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</si>
  <si>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</si>
  <si>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</si>
  <si>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</si>
  <si>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</si>
  <si>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</si>
  <si>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</si>
  <si>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</si>
  <si>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</si>
  <si>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</si>
  <si>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</si>
  <si>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</si>
  <si>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</si>
  <si>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</si>
  <si>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</si>
  <si>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</si>
  <si>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</si>
  <si>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</si>
  <si>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</si>
  <si>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</si>
  <si>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</si>
  <si>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</si>
  <si>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</si>
  <si>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</si>
  <si>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</si>
  <si>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</si>
  <si>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</si>
  <si>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</si>
  <si>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</si>
  <si>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</si>
  <si>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</si>
  <si>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</si>
  <si>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</si>
  <si>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</si>
  <si>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</si>
  <si>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</si>
  <si>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</si>
  <si>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</si>
  <si>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</si>
  <si>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</si>
  <si>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</si>
  <si>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</si>
  <si>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</si>
  <si>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</si>
  <si>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</si>
  <si>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</si>
  <si>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</si>
  <si>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</si>
  <si>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</si>
  <si>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</si>
  <si>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</si>
  <si>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</si>
  <si>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</si>
  <si>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</si>
  <si>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</si>
  <si>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</si>
  <si>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</si>
  <si>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</si>
  <si>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</si>
  <si>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</si>
  <si>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</si>
  <si>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</si>
  <si>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</si>
  <si>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</si>
  <si>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</si>
  <si>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</si>
  <si>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</si>
  <si>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</si>
  <si>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</si>
  <si>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</si>
  <si>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</si>
  <si>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</si>
  <si>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</si>
  <si>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</si>
  <si>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</si>
  <si>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</si>
  <si>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</si>
  <si>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</si>
  <si>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</si>
  <si>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</si>
  <si>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</si>
  <si>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</si>
  <si>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</si>
  <si>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</si>
  <si>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</si>
  <si>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</si>
  <si>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</si>
  <si>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</si>
  <si>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</si>
  <si>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</si>
  <si>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</si>
  <si>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</si>
  <si>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</si>
  <si>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</si>
  <si>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</si>
  <si>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</si>
  <si>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</si>
  <si>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</si>
  <si>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</si>
  <si>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</si>
  <si>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</si>
  <si>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</si>
  <si>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</si>
  <si>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</si>
  <si>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</si>
  <si>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</si>
  <si>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</si>
  <si>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</si>
  <si>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</si>
  <si>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</si>
  <si>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</si>
  <si>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</si>
  <si>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</si>
  <si>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</si>
  <si>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</si>
  <si>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</si>
  <si>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</si>
  <si>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</si>
  <si>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</si>
  <si>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</si>
  <si>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</si>
  <si>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</si>
  <si>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</si>
  <si>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</si>
  <si>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</si>
  <si>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</si>
  <si>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</si>
  <si>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</si>
  <si>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</si>
  <si>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</si>
  <si>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</si>
  <si>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</si>
  <si>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</si>
  <si>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</si>
  <si>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</si>
  <si>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</si>
  <si>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</si>
  <si>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</si>
  <si>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</si>
  <si>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</si>
  <si>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</si>
  <si>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</si>
  <si>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</si>
  <si>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</si>
  <si>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</si>
  <si>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</si>
  <si>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</si>
  <si>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</si>
  <si>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</si>
  <si>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</si>
  <si>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</si>
  <si>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</si>
  <si>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</si>
  <si>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</si>
  <si>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</si>
  <si>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</si>
  <si>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</si>
  <si>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</si>
  <si>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</si>
  <si>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</si>
  <si>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</si>
  <si>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</si>
  <si>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</si>
  <si>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</si>
  <si>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</si>
  <si>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</si>
  <si>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</si>
  <si>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</si>
  <si>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</si>
  <si>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</si>
  <si>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</si>
  <si>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</si>
  <si>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</si>
  <si>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</si>
  <si>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</si>
  <si>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</si>
  <si>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</si>
  <si>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</si>
  <si>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</si>
  <si>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</si>
  <si>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</si>
  <si>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</si>
  <si>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</si>
  <si>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</si>
  <si>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</si>
  <si>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</si>
  <si>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</si>
  <si>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</si>
  <si>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</si>
  <si>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</si>
  <si>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</si>
  <si>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</si>
  <si>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</si>
  <si>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</si>
  <si>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</si>
  <si>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</si>
  <si>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</si>
  <si>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</si>
  <si>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</si>
  <si>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</si>
  <si>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</si>
  <si>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</si>
  <si>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</si>
  <si>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</si>
  <si>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</si>
  <si>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</si>
  <si>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</si>
  <si>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</si>
  <si>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</si>
  <si>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</si>
  <si>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</si>
  <si>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</si>
  <si>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</si>
  <si>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</si>
  <si>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</si>
  <si>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</si>
  <si>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</si>
  <si>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</si>
  <si>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</si>
  <si>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</si>
  <si>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</si>
  <si>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</si>
  <si>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</si>
  <si>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</si>
  <si>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</si>
  <si>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</si>
  <si>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</si>
  <si>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</si>
  <si>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</si>
  <si>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</si>
  <si>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</si>
  <si>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</si>
  <si>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</si>
  <si>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</si>
  <si>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</si>
  <si>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</si>
  <si>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</si>
  <si>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</si>
  <si>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</si>
  <si>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</si>
  <si>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</si>
  <si>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</si>
  <si>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</si>
  <si>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</si>
  <si>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</si>
  <si>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</si>
  <si>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</si>
  <si>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</si>
  <si>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</si>
  <si>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</si>
  <si>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</si>
  <si>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</si>
  <si>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</si>
  <si>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</si>
  <si>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</si>
  <si>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</si>
  <si>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</si>
  <si>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</si>
  <si>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</si>
  <si>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</si>
  <si>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</si>
  <si>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</si>
  <si>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</si>
  <si>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</si>
  <si>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</si>
  <si>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</si>
  <si>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</si>
  <si>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</si>
  <si>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</si>
  <si>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</si>
  <si>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</si>
  <si>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</si>
  <si>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</si>
  <si>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</si>
  <si>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</si>
  <si>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</si>
  <si>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</si>
  <si>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</si>
  <si>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</si>
  <si>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</si>
  <si>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</si>
  <si>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</si>
  <si>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</si>
  <si>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</si>
  <si>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</si>
  <si>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</si>
  <si>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</si>
  <si>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</si>
  <si>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</si>
  <si>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</si>
  <si>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</si>
  <si>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</si>
  <si>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</si>
  <si>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</si>
  <si>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</si>
  <si>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</si>
  <si>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</si>
  <si>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</si>
  <si>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</si>
  <si>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</si>
  <si>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</si>
  <si>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</si>
  <si>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</si>
  <si>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</si>
  <si>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</si>
  <si>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</si>
  <si>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</si>
  <si>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</si>
  <si>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</si>
  <si>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</si>
  <si>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</si>
  <si>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</si>
  <si>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</si>
  <si>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</si>
  <si>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</si>
  <si>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</si>
  <si>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</si>
  <si>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</si>
  <si>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</si>
  <si>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</si>
  <si>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</si>
  <si>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</si>
  <si>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</si>
  <si>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</si>
  <si>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</si>
  <si>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</si>
  <si>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</si>
  <si>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</si>
  <si>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</si>
  <si>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</si>
  <si>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</si>
  <si>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</si>
  <si>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</si>
  <si>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</si>
  <si>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</si>
  <si>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</si>
  <si>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</si>
  <si>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</si>
  <si>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</si>
  <si>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</si>
  <si>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</si>
  <si>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</si>
  <si>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</si>
  <si>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</si>
  <si>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</si>
  <si>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</si>
  <si>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</si>
  <si>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</si>
  <si>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</si>
  <si>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</si>
  <si>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</si>
  <si>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</si>
  <si>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</si>
  <si>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</si>
  <si>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</si>
  <si>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</si>
  <si>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</si>
  <si>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</si>
  <si>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</si>
  <si>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</si>
  <si>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</si>
  <si>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</si>
  <si>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</si>
  <si>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</si>
  <si>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</si>
  <si>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</si>
  <si>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</si>
  <si>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</si>
  <si>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</si>
  <si>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</si>
  <si>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</si>
  <si>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</si>
  <si>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</si>
  <si>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</si>
  <si>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</si>
  <si>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</si>
  <si>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</si>
  <si>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</si>
  <si>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</si>
  <si>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</si>
  <si>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</si>
  <si>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</si>
  <si>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</si>
  <si>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</si>
  <si>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</si>
  <si>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</si>
  <si>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</si>
  <si>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</si>
  <si>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</si>
  <si>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</si>
  <si>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</si>
  <si>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</si>
  <si>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</si>
  <si>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</si>
  <si>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</si>
  <si>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</si>
  <si>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</si>
  <si>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</si>
  <si>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</si>
  <si>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</si>
  <si>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</si>
  <si>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</si>
  <si>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</si>
  <si>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</si>
  <si>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</si>
  <si>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</si>
  <si>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</si>
  <si>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</si>
  <si>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</si>
  <si>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</si>
  <si>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</si>
  <si>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</si>
  <si>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</si>
  <si>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</si>
  <si>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</si>
  <si>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</si>
  <si>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</si>
  <si>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</si>
  <si>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</si>
  <si>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</si>
  <si>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</si>
  <si>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</si>
  <si>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</si>
  <si>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</si>
  <si>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</si>
  <si>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</si>
  <si>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</si>
  <si>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</si>
  <si>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</si>
  <si>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</si>
  <si>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</si>
  <si>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</si>
  <si>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</si>
  <si>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</si>
  <si>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</si>
  <si>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</si>
  <si>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</si>
  <si>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</si>
  <si>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</si>
  <si>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</si>
  <si>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</si>
  <si>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</si>
  <si>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</si>
  <si>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</si>
  <si>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</si>
  <si>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</si>
  <si>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</si>
  <si>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</si>
  <si>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</si>
  <si>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</si>
  <si>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</si>
  <si>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</si>
  <si>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</si>
  <si>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</si>
  <si>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</si>
  <si>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</si>
  <si>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</si>
  <si>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</si>
  <si>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</si>
  <si>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</si>
  <si>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</si>
  <si>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</si>
  <si>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</si>
  <si>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</si>
  <si>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</si>
  <si>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</si>
  <si>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</si>
  <si>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</si>
  <si>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</si>
  <si>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</si>
  <si>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</si>
  <si>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</si>
  <si>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</si>
  <si>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</si>
  <si>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</si>
  <si>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</si>
  <si>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</si>
  <si>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</si>
  <si>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</si>
  <si>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</si>
  <si>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</si>
  <si>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</si>
  <si>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</si>
  <si>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</si>
  <si>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</si>
  <si>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</si>
  <si>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</si>
  <si>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</si>
  <si>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</si>
  <si>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</si>
  <si>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</si>
  <si>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</si>
  <si>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</si>
  <si>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</si>
  <si>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</si>
  <si>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</si>
  <si>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</si>
  <si>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</si>
  <si>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</si>
  <si>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</si>
  <si>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</si>
  <si>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</si>
  <si>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</si>
  <si>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</si>
  <si>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</si>
  <si>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</si>
  <si>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</si>
  <si>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</si>
  <si>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</si>
  <si>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</si>
  <si>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</si>
  <si>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</si>
  <si>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</si>
  <si>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</si>
  <si>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</si>
  <si>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</si>
  <si>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</si>
  <si>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</si>
  <si>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</si>
  <si>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</si>
  <si>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</si>
  <si>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</si>
  <si>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</si>
  <si>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</si>
  <si>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</si>
  <si>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</si>
  <si>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</si>
  <si>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</si>
  <si>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</si>
  <si>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</si>
  <si>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</si>
  <si>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</si>
  <si>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</si>
  <si>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</si>
  <si>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</si>
  <si>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</si>
  <si>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</si>
  <si>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</si>
  <si>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</si>
  <si>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</si>
  <si>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</si>
  <si>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</si>
  <si>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</si>
  <si>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</si>
  <si>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</si>
  <si>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</si>
  <si>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</si>
  <si>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</si>
  <si>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</si>
  <si>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</si>
  <si>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</si>
  <si>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</si>
  <si>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</si>
  <si>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</si>
  <si>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</si>
  <si>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</si>
  <si>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</si>
  <si>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</si>
  <si>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</si>
  <si>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</si>
  <si>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</si>
  <si>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</si>
  <si>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</si>
  <si>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</si>
  <si>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</si>
  <si>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</si>
  <si>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</si>
  <si>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</si>
  <si>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</si>
  <si>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</si>
  <si>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</si>
  <si>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</si>
  <si>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</si>
  <si>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</si>
  <si>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</si>
  <si>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</si>
  <si>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</si>
  <si>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</si>
  <si>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</si>
  <si>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</si>
  <si>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</si>
  <si>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</si>
  <si>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</si>
  <si>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</si>
  <si>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</si>
  <si>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</si>
  <si>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</si>
  <si>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</si>
  <si>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</si>
  <si>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</si>
  <si>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</si>
  <si>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</si>
  <si>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</si>
  <si>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</si>
  <si>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</si>
  <si>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</si>
  <si>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</si>
  <si>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</si>
  <si>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</si>
  <si>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</si>
  <si>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</si>
  <si>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</si>
  <si>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</si>
  <si>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</si>
  <si>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</si>
  <si>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</si>
  <si>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</si>
  <si>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</si>
  <si>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</si>
  <si>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</si>
  <si>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</si>
  <si>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</si>
  <si>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</si>
  <si>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</si>
  <si>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</si>
  <si>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</si>
  <si>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</si>
  <si>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</si>
  <si>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</si>
  <si>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</si>
  <si>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</si>
  <si>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</si>
  <si>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</si>
  <si>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</si>
  <si>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</si>
  <si>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</si>
  <si>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</si>
  <si>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</si>
  <si>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</si>
  <si>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</si>
  <si>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</si>
  <si>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</si>
  <si>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</si>
  <si>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</si>
  <si>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</si>
  <si>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</si>
  <si>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</si>
  <si>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</si>
  <si>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</si>
  <si>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</si>
  <si>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</si>
  <si>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</si>
  <si>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</si>
  <si>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</si>
  <si>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</si>
  <si>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</si>
  <si>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</si>
  <si>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</si>
  <si>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</si>
  <si>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</si>
  <si>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</si>
  <si>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</si>
  <si>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</si>
  <si>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</si>
  <si>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</si>
  <si>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</si>
  <si>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</si>
  <si>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</si>
  <si>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</si>
  <si>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</si>
  <si>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</si>
  <si>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</si>
  <si>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</si>
  <si>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</si>
  <si>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</si>
  <si>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</si>
  <si>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</si>
  <si>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</si>
  <si>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</si>
  <si>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</si>
  <si>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</si>
  <si>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</si>
  <si>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</si>
  <si>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</si>
  <si>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</si>
  <si>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</si>
  <si>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</si>
  <si>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</si>
  <si>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</si>
  <si>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</si>
  <si>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</si>
  <si>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</si>
  <si>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</si>
  <si>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</si>
  <si>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</si>
  <si>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</si>
  <si>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</si>
  <si>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</si>
  <si>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</si>
  <si>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</si>
  <si>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</si>
  <si>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</si>
  <si>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</si>
  <si>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</si>
  <si>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</si>
  <si>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</si>
  <si>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</si>
  <si>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</si>
  <si>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</si>
  <si>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</si>
  <si>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</si>
  <si>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</si>
  <si>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</si>
  <si>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</si>
  <si>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</si>
  <si>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</si>
  <si>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</si>
  <si>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</si>
  <si>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</si>
  <si>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</si>
  <si>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</si>
  <si>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</si>
  <si>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</si>
  <si>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</si>
  <si>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</si>
  <si>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</si>
  <si>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</si>
  <si>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</si>
  <si>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</si>
  <si>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</si>
  <si>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</si>
  <si>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</si>
  <si>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</si>
  <si>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</si>
  <si>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</si>
  <si>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</si>
  <si>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</si>
  <si>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</si>
  <si>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</si>
  <si>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</si>
  <si>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</si>
  <si>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</si>
  <si>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</si>
  <si>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</si>
  <si>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</si>
  <si>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</si>
  <si>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</si>
  <si>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</si>
  <si>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</si>
  <si>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</si>
  <si>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</si>
  <si>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</si>
  <si>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</si>
  <si>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</si>
  <si>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</si>
  <si>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</si>
  <si>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</si>
  <si>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</si>
  <si>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</si>
  <si>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</si>
  <si>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</si>
  <si>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</si>
  <si>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</si>
  <si>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</si>
  <si>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</si>
  <si>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</si>
  <si>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</si>
  <si>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</si>
  <si>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</si>
  <si>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</si>
  <si>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</si>
  <si>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</si>
  <si>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</si>
  <si>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</si>
  <si>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</si>
  <si>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</si>
  <si>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</si>
  <si>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</si>
  <si>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</si>
  <si>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</si>
  <si>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</si>
  <si>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</si>
  <si>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</si>
  <si>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</si>
  <si>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</si>
  <si>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</si>
  <si>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</si>
  <si>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</si>
  <si>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</si>
  <si>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</si>
  <si>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</si>
  <si>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</si>
  <si>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</si>
  <si>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</si>
  <si>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</si>
  <si>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</si>
  <si>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</si>
  <si>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</si>
  <si>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</si>
  <si>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</si>
  <si>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</si>
  <si>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</si>
  <si>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</si>
  <si>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</si>
  <si>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</si>
  <si>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</si>
  <si>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</si>
  <si>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</si>
  <si>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</si>
  <si>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</si>
  <si>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</si>
  <si>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</si>
  <si>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</si>
  <si>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</si>
  <si>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</si>
  <si>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</si>
  <si>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</si>
  <si>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</si>
  <si>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</si>
  <si>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</si>
  <si>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</si>
  <si>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</si>
  <si>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</si>
  <si>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</si>
  <si>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</si>
  <si>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</si>
  <si>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</si>
  <si>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</si>
  <si>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</si>
  <si>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</si>
  <si>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</si>
  <si>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</si>
  <si>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</si>
  <si>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</si>
  <si>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</si>
  <si>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</si>
  <si>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</si>
  <si>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</si>
  <si>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</si>
  <si>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</si>
  <si>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</si>
  <si>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</si>
  <si>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</si>
  <si>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</si>
  <si>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</si>
  <si>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</si>
  <si>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</si>
  <si>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</si>
  <si>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</si>
  <si>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</si>
  <si>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</si>
  <si>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</si>
  <si>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</si>
  <si>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</si>
  <si>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</si>
  <si>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</si>
  <si>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</si>
  <si>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</si>
  <si>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</si>
  <si>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</si>
  <si>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</si>
  <si>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</si>
  <si>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</si>
  <si>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</si>
  <si>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</si>
  <si>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</si>
  <si>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</si>
  <si>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</si>
  <si>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</si>
  <si>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</si>
  <si>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</si>
  <si>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</si>
  <si>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</si>
  <si>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</si>
  <si>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</si>
  <si>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</si>
  <si>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</si>
  <si>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</si>
  <si>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</si>
  <si>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</si>
  <si>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</si>
  <si>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</si>
  <si>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</si>
  <si>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</si>
  <si>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</si>
  <si>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</si>
  <si>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</si>
  <si>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</si>
  <si>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</si>
  <si>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</si>
  <si>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</si>
  <si>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</si>
  <si>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</si>
  <si>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</si>
  <si>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</si>
  <si>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</si>
  <si>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</si>
  <si>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</si>
  <si>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</si>
  <si>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</si>
  <si>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</si>
  <si>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</si>
  <si>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</si>
  <si>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</si>
  <si>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</si>
  <si>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</si>
  <si>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</si>
  <si>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</si>
  <si>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</si>
  <si>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</si>
  <si>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</si>
  <si>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</si>
  <si>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</si>
  <si>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</si>
  <si>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</si>
  <si>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</si>
  <si>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</si>
  <si>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</si>
  <si>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</si>
  <si>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</si>
  <si>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</si>
  <si>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</si>
  <si>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</si>
  <si>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</si>
  <si>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</si>
  <si>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</si>
  <si>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</si>
  <si>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</si>
  <si>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</si>
  <si>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</si>
  <si>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</si>
  <si>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</si>
  <si>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</si>
  <si>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</si>
  <si>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</si>
  <si>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</si>
  <si>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</si>
  <si>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</si>
  <si>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</si>
  <si>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</si>
  <si>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</si>
  <si>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</si>
  <si>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</si>
  <si>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</si>
  <si>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</si>
  <si>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</si>
  <si>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</si>
  <si>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</si>
  <si>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</si>
  <si>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</si>
  <si>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</si>
  <si>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</si>
  <si>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</si>
  <si>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</si>
  <si>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</si>
  <si>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</si>
  <si>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</si>
  <si>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</si>
  <si>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</si>
  <si>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</si>
  <si>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</si>
  <si>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</si>
  <si>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</si>
  <si>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</si>
  <si>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</si>
  <si>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</si>
  <si>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</si>
  <si>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</si>
  <si>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</si>
  <si>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</si>
  <si>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</si>
  <si>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</si>
  <si>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</si>
  <si>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</si>
  <si>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</si>
  <si>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</si>
  <si>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</si>
  <si>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</si>
  <si>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</si>
  <si>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</si>
  <si>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</si>
  <si>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</si>
  <si>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</si>
  <si>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</si>
  <si>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</si>
  <si>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</si>
  <si>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</si>
  <si>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</si>
  <si>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</si>
  <si>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</si>
  <si>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</si>
  <si>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</si>
  <si>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</si>
  <si>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</si>
  <si>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</si>
  <si>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</si>
  <si>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</si>
  <si>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</si>
  <si>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</si>
  <si>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</si>
  <si>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</si>
  <si>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</si>
  <si>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</si>
  <si>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</si>
  <si>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</si>
  <si>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</si>
  <si>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</si>
  <si>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</si>
  <si>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</si>
  <si>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</si>
  <si>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</si>
  <si>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</si>
  <si>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</si>
  <si>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</si>
  <si>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</si>
  <si>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</si>
  <si>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</si>
  <si>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</si>
  <si>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</si>
  <si>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</si>
  <si>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</si>
  <si>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</si>
  <si>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</si>
  <si>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</si>
  <si>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</si>
  <si>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</si>
  <si>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</si>
  <si>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</si>
  <si>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</si>
  <si>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</si>
  <si>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</si>
  <si>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</si>
  <si>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</si>
  <si>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</si>
  <si>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</si>
  <si>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</si>
  <si>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</si>
  <si>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</si>
  <si>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</si>
  <si>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</si>
  <si>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</si>
  <si>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</si>
  <si>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</si>
  <si>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</si>
  <si>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</si>
  <si>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</si>
  <si>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</si>
  <si>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</si>
  <si>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</si>
  <si>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</si>
  <si>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</si>
  <si>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</si>
  <si>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</si>
  <si>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</si>
  <si>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</si>
  <si>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</si>
  <si>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</si>
  <si>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</si>
  <si>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</si>
  <si>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</si>
  <si>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</si>
  <si>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</si>
  <si>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</si>
  <si>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</si>
  <si>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</si>
  <si>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</si>
  <si>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</si>
  <si>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</si>
  <si>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</si>
  <si>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</si>
  <si>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</si>
  <si>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</si>
  <si>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</si>
  <si>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</si>
  <si>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</si>
  <si>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</si>
  <si>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</si>
  <si>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</si>
  <si>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</si>
  <si>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</si>
  <si>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</si>
  <si>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</si>
  <si>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</si>
  <si>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</si>
  <si>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</si>
  <si>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</si>
  <si>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</si>
  <si>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</si>
  <si>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</si>
  <si>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</si>
  <si>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</si>
  <si>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</si>
  <si>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</si>
  <si>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</si>
  <si>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</si>
  <si>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</si>
  <si>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</si>
  <si>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</si>
  <si>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</si>
  <si>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</si>
  <si>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</si>
  <si>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</si>
  <si>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</si>
  <si>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</si>
  <si>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</si>
  <si>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</si>
  <si>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</si>
  <si>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</si>
  <si>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</si>
  <si>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</si>
  <si>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</si>
  <si>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</si>
  <si>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</si>
  <si>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</si>
  <si>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</si>
  <si>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</si>
  <si>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</si>
  <si>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</si>
  <si>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</si>
  <si>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</si>
  <si>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</si>
  <si>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</si>
  <si>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</si>
  <si>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</si>
  <si>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</si>
  <si>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</si>
  <si>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</si>
  <si>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</si>
  <si>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</si>
  <si>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</si>
  <si>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</si>
  <si>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</si>
  <si>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</si>
  <si>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</si>
  <si>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</si>
  <si>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</si>
  <si>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</si>
  <si>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</si>
  <si>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</si>
  <si>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</si>
  <si>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</si>
  <si>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</si>
  <si>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</si>
  <si>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</si>
  <si>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</si>
  <si>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</si>
  <si>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</si>
  <si>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</si>
  <si>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</si>
  <si>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</si>
  <si>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</si>
  <si>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</si>
  <si>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</si>
  <si>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</si>
  <si>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</si>
  <si>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</si>
  <si>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</si>
  <si>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</si>
  <si>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</si>
  <si>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</si>
  <si>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</si>
  <si>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</si>
  <si>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</si>
  <si>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</si>
  <si>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</si>
  <si>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</si>
  <si>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</si>
  <si>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</si>
  <si>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</si>
  <si>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</si>
  <si>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</si>
  <si>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</si>
  <si>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</si>
  <si>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</si>
  <si>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</si>
  <si>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</si>
  <si>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</si>
  <si>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</si>
  <si>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</si>
  <si>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</si>
  <si>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</si>
  <si>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</si>
  <si>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</si>
  <si>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</si>
  <si>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</si>
  <si>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</si>
  <si>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</si>
  <si>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</si>
  <si>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</si>
  <si>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</si>
  <si>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</si>
  <si>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</si>
  <si>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</si>
  <si>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</si>
  <si>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</si>
  <si>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</si>
  <si>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</si>
  <si>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</si>
  <si>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</si>
  <si>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</si>
  <si>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</si>
  <si>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</si>
  <si>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</si>
  <si>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</si>
  <si>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</si>
  <si>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</si>
  <si>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</si>
  <si>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</si>
  <si>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</si>
  <si>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</si>
  <si>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</si>
  <si>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</si>
  <si>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</si>
  <si>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</si>
  <si>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</si>
  <si>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</si>
  <si>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</si>
  <si>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</si>
  <si>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</si>
  <si>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</si>
  <si>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</si>
  <si>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</si>
  <si>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</si>
  <si>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</si>
  <si>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</si>
  <si>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</si>
  <si>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</si>
  <si>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</si>
  <si>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</si>
  <si>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</si>
  <si>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</si>
  <si>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</si>
  <si>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</si>
  <si>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</si>
  <si>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</si>
  <si>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</si>
  <si>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</si>
  <si>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</si>
  <si>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</si>
  <si>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</si>
  <si>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</si>
  <si>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</si>
  <si>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</si>
  <si>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</si>
  <si>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</si>
  <si>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</si>
  <si>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</si>
  <si>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</si>
  <si>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</si>
  <si>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</si>
  <si>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</si>
  <si>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</si>
  <si>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</si>
  <si>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</si>
  <si>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</si>
  <si>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</si>
  <si>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</si>
  <si>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</si>
  <si>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</si>
  <si>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</si>
  <si>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</si>
  <si>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</si>
  <si>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</si>
  <si>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</si>
  <si>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</si>
  <si>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</si>
  <si>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</si>
  <si>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</si>
  <si>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</si>
  <si>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</si>
  <si>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</si>
  <si>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</si>
  <si>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</si>
  <si>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</si>
  <si>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</si>
  <si>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</si>
  <si>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</si>
  <si>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</si>
  <si>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</si>
  <si>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</si>
  <si>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</si>
  <si>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</si>
  <si>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</si>
  <si>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</si>
  <si>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</si>
  <si>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</si>
  <si>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</si>
  <si>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</si>
  <si>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</si>
  <si>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</si>
  <si>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</si>
  <si>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</si>
  <si>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</si>
  <si>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</si>
  <si>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</si>
  <si>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</si>
  <si>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</si>
  <si>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</si>
  <si>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</si>
  <si>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</si>
  <si>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</si>
  <si>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</si>
  <si>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</si>
  <si>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</si>
  <si>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</si>
  <si>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</si>
  <si>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</si>
  <si>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</si>
  <si>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</si>
  <si>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</si>
  <si>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</si>
  <si>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</si>
  <si>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</si>
  <si>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</si>
  <si>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</si>
  <si>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</si>
  <si>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</si>
  <si>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</si>
  <si>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</si>
  <si>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</si>
  <si>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</si>
  <si>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</si>
  <si>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</si>
  <si>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</si>
  <si>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</si>
  <si>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</si>
  <si>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</si>
  <si>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</si>
  <si>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</si>
  <si>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</si>
  <si>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</si>
  <si>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</si>
  <si>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</si>
  <si>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</si>
  <si>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</si>
  <si>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</si>
  <si>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</si>
  <si>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</si>
  <si>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</si>
  <si>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</si>
  <si>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</si>
  <si>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</si>
  <si>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</si>
  <si>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</si>
  <si>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</si>
  <si>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</si>
  <si>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</si>
  <si>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</si>
  <si>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</si>
  <si>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</si>
  <si>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</si>
  <si>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</si>
  <si>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</si>
  <si>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</si>
  <si>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</si>
  <si>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</si>
  <si>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</si>
  <si>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</si>
  <si>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</si>
  <si>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</si>
  <si>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</si>
  <si>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</si>
  <si>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</si>
  <si>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</si>
  <si>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</si>
  <si>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</si>
  <si>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</si>
  <si>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</si>
  <si>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</si>
  <si>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</si>
  <si>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</si>
  <si>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</si>
  <si>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</si>
  <si>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</si>
  <si>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</si>
  <si>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</si>
  <si>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</si>
  <si>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</si>
  <si>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</si>
  <si>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</si>
  <si>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</si>
  <si>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</si>
  <si>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</si>
  <si>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</si>
  <si>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</si>
  <si>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</si>
  <si>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</si>
  <si>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</si>
  <si>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</si>
  <si>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</si>
  <si>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</si>
  <si>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</si>
  <si>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</si>
  <si>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</si>
  <si>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</si>
  <si>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</si>
  <si>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</si>
  <si>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</si>
  <si>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</si>
  <si>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</si>
  <si>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</si>
  <si>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</si>
  <si>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</si>
  <si>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</si>
  <si>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</si>
  <si>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</si>
  <si>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</si>
  <si>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</si>
  <si>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</si>
  <si>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</si>
  <si>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</si>
  <si>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</si>
  <si>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</si>
  <si>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</si>
  <si>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</si>
  <si>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</si>
  <si>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</si>
  <si>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</si>
  <si>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</si>
  <si>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</si>
  <si>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</si>
  <si>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</si>
  <si>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</si>
  <si>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</si>
  <si>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</si>
  <si>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</si>
  <si>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</si>
  <si>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</si>
  <si>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</si>
  <si>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</si>
  <si>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</si>
  <si>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</si>
  <si>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</si>
  <si>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</si>
  <si>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</si>
  <si>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</si>
  <si>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</si>
  <si>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</si>
  <si>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</si>
  <si>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</si>
  <si>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</si>
  <si>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</si>
  <si>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</si>
  <si>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</si>
  <si>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</si>
  <si>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</si>
  <si>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</si>
  <si>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</si>
  <si>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</si>
  <si>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</si>
  <si>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</si>
  <si>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</si>
  <si>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</si>
  <si>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</si>
  <si>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</si>
  <si>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</si>
  <si>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</si>
  <si>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</si>
  <si>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</si>
  <si>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</si>
  <si>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</si>
  <si>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</si>
  <si>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</si>
  <si>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</si>
  <si>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</si>
  <si>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</si>
  <si>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</si>
  <si>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</si>
  <si>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</si>
  <si>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</si>
  <si>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</si>
  <si>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</si>
  <si>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</si>
  <si>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</si>
  <si>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</si>
  <si>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</si>
  <si>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</si>
  <si>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</si>
  <si>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</si>
  <si>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</si>
  <si>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</si>
  <si>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</si>
  <si>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</si>
  <si>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</si>
  <si>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</si>
  <si>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</si>
  <si>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</si>
  <si>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</si>
  <si>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</si>
  <si>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</si>
  <si>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</si>
  <si>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</si>
  <si>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</si>
  <si>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</si>
  <si>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</si>
  <si>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</si>
  <si>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</si>
  <si>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</si>
  <si>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</si>
  <si>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</si>
  <si>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</si>
  <si>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</si>
  <si>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</si>
  <si>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</si>
  <si>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</si>
  <si>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</si>
  <si>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</si>
  <si>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</si>
  <si>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</si>
  <si>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</si>
  <si>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</si>
  <si>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</si>
  <si>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</si>
  <si>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</si>
  <si>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</si>
  <si>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</si>
  <si>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</si>
  <si>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</si>
  <si>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</si>
  <si>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</si>
  <si>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</si>
  <si>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</si>
  <si>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</si>
  <si>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</si>
  <si>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</si>
  <si>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</si>
  <si>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</si>
  <si>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</si>
  <si>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</si>
  <si>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</si>
  <si>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</si>
  <si>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</si>
  <si>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</si>
  <si>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</si>
  <si>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</si>
  <si>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</si>
  <si>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</si>
  <si>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</si>
  <si>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</si>
  <si>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</si>
  <si>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</si>
  <si>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</si>
  <si>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</si>
  <si>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</si>
  <si>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</si>
  <si>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</si>
  <si>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</si>
  <si>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</si>
  <si>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</si>
  <si>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</si>
  <si>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</si>
  <si>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</si>
  <si>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</si>
  <si>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</si>
  <si>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</si>
  <si>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</si>
  <si>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</si>
  <si>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</si>
  <si>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</si>
  <si>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</si>
  <si>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</si>
  <si>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</si>
  <si>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</si>
  <si>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</si>
  <si>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</si>
  <si>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</si>
  <si>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</si>
  <si>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</si>
  <si>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</si>
  <si>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</si>
  <si>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</si>
  <si>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</si>
  <si>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</si>
  <si>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</si>
  <si>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</si>
  <si>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</si>
  <si>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</si>
  <si>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</si>
  <si>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</si>
  <si>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</si>
  <si>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</si>
  <si>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</si>
  <si>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</si>
  <si>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</si>
  <si>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</si>
  <si>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</si>
  <si>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</si>
  <si>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</si>
  <si>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</si>
  <si>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</si>
  <si>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</si>
  <si>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</si>
  <si>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</si>
  <si>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</si>
  <si>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</si>
  <si>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</si>
  <si>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</si>
  <si>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</si>
  <si>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</si>
  <si>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</si>
  <si>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</si>
  <si>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</si>
  <si>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</si>
  <si>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</si>
  <si>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</si>
  <si>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</si>
  <si>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</si>
  <si>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</si>
  <si>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</si>
  <si>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</si>
  <si>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</si>
  <si>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</si>
  <si>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</si>
  <si>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</si>
  <si>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</si>
  <si>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</si>
  <si>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</si>
  <si>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</si>
  <si>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</si>
  <si>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</si>
  <si>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</si>
  <si>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</si>
  <si>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</si>
  <si>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</si>
  <si>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</si>
  <si>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</si>
  <si>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</si>
  <si>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</si>
  <si>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</si>
  <si>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</si>
  <si>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</si>
  <si>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</si>
  <si>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</si>
  <si>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</si>
  <si>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</si>
  <si>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</si>
  <si>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</si>
  <si>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</si>
  <si>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</si>
  <si>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</si>
  <si>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</si>
  <si>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</si>
  <si>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</si>
  <si>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</si>
  <si>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</si>
  <si>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</si>
  <si>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</si>
  <si>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</si>
  <si>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</si>
  <si>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</si>
  <si>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</si>
  <si>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</si>
  <si>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</si>
  <si>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</si>
  <si>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</si>
  <si>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</si>
  <si>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</si>
  <si>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</si>
  <si>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</si>
  <si>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</si>
  <si>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</si>
  <si>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</si>
  <si>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</si>
  <si>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</si>
  <si>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</si>
  <si>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</si>
  <si>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</si>
  <si>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</si>
  <si>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</si>
  <si>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</si>
  <si>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</si>
  <si>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</si>
  <si>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</si>
  <si>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</si>
  <si>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</si>
  <si>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</si>
  <si>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</si>
  <si>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</si>
  <si>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</si>
  <si>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</si>
  <si>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</si>
  <si>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</si>
  <si>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</si>
  <si>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</si>
  <si>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</si>
  <si>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</si>
  <si>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</si>
  <si>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</si>
  <si>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</si>
  <si>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</si>
  <si>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</si>
  <si>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</si>
  <si>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</si>
  <si>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</si>
  <si>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</si>
  <si>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</si>
  <si>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</si>
  <si>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</si>
  <si>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</si>
  <si>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</si>
  <si>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</si>
  <si>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</si>
  <si>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</si>
  <si>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</si>
  <si>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</si>
  <si>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</si>
  <si>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</si>
  <si>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</si>
  <si>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</si>
  <si>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</si>
  <si>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</si>
  <si>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</si>
  <si>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</si>
  <si>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</si>
  <si>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</si>
  <si>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</si>
  <si>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</si>
  <si>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</si>
  <si>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</si>
  <si>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</si>
  <si>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</si>
  <si>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</si>
  <si>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</si>
  <si>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</si>
  <si>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</si>
  <si>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</si>
  <si>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</si>
  <si>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</si>
  <si>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</si>
  <si>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</si>
  <si>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</si>
  <si>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</si>
  <si>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</si>
  <si>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</si>
  <si>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</si>
  <si>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</si>
  <si>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</si>
  <si>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</si>
  <si>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</si>
  <si>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</si>
  <si>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</si>
  <si>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</si>
  <si>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</si>
  <si>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</si>
  <si>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</si>
  <si>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</si>
  <si>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</si>
  <si>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</si>
  <si>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</si>
  <si>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</si>
  <si>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</si>
  <si>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</si>
  <si>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</si>
  <si>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</si>
  <si>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</si>
  <si>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</si>
  <si>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</si>
  <si>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</si>
  <si>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</si>
  <si>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</si>
  <si>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</si>
  <si>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</si>
  <si>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</si>
  <si>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</si>
  <si>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</si>
  <si>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</si>
  <si>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</si>
  <si>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</si>
  <si>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</si>
  <si>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</si>
  <si>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</si>
  <si>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</si>
  <si>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</si>
  <si>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</si>
  <si>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</si>
  <si>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</si>
  <si>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</si>
  <si>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</si>
  <si>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</si>
  <si>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</si>
  <si>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</si>
  <si>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</si>
  <si>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</si>
  <si>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</si>
  <si>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</si>
  <si>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</si>
  <si>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</si>
  <si>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</si>
  <si>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</si>
  <si>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</si>
  <si>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</si>
  <si>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</si>
  <si>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</si>
  <si>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</si>
  <si>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</si>
  <si>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</si>
  <si>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</si>
  <si>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</si>
  <si>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</si>
  <si>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</si>
  <si>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</si>
  <si>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</si>
  <si>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</si>
  <si>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</si>
  <si>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</si>
  <si>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</si>
  <si>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</si>
  <si>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</si>
  <si>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</si>
  <si>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</si>
  <si>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</si>
  <si>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</si>
  <si>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</si>
  <si>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</si>
  <si>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</si>
  <si>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</si>
  <si>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</si>
  <si>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</si>
  <si>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</si>
  <si>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</si>
  <si>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</si>
  <si>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</si>
  <si>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</si>
  <si>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</si>
  <si>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</si>
  <si>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</si>
  <si>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</si>
  <si>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</si>
  <si>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</si>
  <si>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</si>
  <si>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</si>
  <si>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</si>
  <si>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</si>
  <si>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</si>
  <si>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</si>
  <si>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</si>
  <si>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</si>
  <si>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</si>
  <si>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</si>
  <si>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</si>
  <si>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</si>
  <si>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</si>
  <si>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</si>
  <si>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</si>
  <si>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</si>
  <si>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</si>
  <si>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</si>
  <si>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</si>
  <si>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</si>
  <si>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</si>
  <si>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</si>
  <si>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</si>
  <si>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</si>
  <si>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</si>
  <si>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</si>
  <si>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</si>
  <si>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</si>
  <si>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</si>
  <si>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</si>
  <si>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</si>
  <si>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</si>
  <si>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</si>
  <si>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</si>
  <si>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</si>
  <si>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</si>
  <si>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</si>
  <si>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</si>
  <si>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</si>
  <si>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</si>
  <si>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</si>
  <si>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</si>
  <si>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</si>
  <si>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</si>
  <si>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</si>
  <si>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</si>
  <si>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</si>
  <si>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</si>
  <si>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</si>
  <si>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</si>
  <si>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</si>
  <si>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</si>
  <si>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</si>
  <si>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</si>
  <si>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</si>
  <si>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</si>
  <si>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</si>
  <si>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</si>
  <si>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</si>
  <si>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</si>
  <si>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</si>
  <si>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</si>
  <si>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</si>
  <si>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</si>
  <si>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</si>
  <si>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</si>
  <si>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</si>
  <si>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</si>
  <si>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</si>
  <si>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</si>
  <si>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</si>
  <si>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</si>
  <si>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</si>
  <si>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</si>
  <si>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</si>
  <si>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</si>
  <si>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</si>
  <si>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</si>
  <si>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</si>
  <si>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</si>
  <si>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</si>
  <si>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</si>
  <si>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</si>
  <si>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</si>
  <si>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</si>
  <si>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</si>
  <si>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</si>
  <si>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</si>
  <si>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</si>
  <si>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</si>
  <si>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</si>
  <si>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</si>
  <si>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</si>
  <si>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</si>
  <si>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</si>
  <si>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</si>
  <si>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</si>
  <si>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</si>
  <si>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</si>
  <si>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</si>
  <si>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</si>
  <si>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</si>
  <si>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</si>
  <si>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</si>
  <si>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</si>
  <si>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</si>
  <si>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</si>
  <si>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</si>
  <si>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</si>
  <si>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</si>
  <si>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</si>
  <si>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</si>
  <si>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</si>
  <si>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</si>
  <si>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</si>
  <si>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</si>
  <si>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</si>
  <si>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</si>
  <si>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</si>
  <si>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</si>
  <si>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</si>
  <si>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</si>
  <si>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</si>
  <si>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</si>
  <si>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</si>
  <si>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</si>
  <si>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</si>
  <si>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</si>
  <si>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</si>
  <si>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</si>
  <si>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</si>
  <si>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</si>
  <si>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</si>
  <si>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</si>
  <si>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</si>
  <si>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</si>
  <si>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</si>
  <si>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</si>
  <si>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</si>
  <si>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</si>
  <si>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</si>
  <si>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</si>
  <si>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</si>
  <si>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</si>
  <si>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</si>
  <si>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</si>
  <si>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</si>
  <si>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</si>
  <si>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</si>
  <si>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</si>
  <si>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</si>
  <si>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</si>
  <si>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</si>
  <si>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</si>
  <si>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</si>
  <si>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</si>
  <si>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</si>
  <si>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</si>
  <si>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</si>
  <si>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</si>
  <si>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</si>
  <si>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</si>
  <si>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</si>
  <si>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</si>
  <si>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</si>
  <si>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</si>
  <si>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</si>
  <si>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</si>
  <si>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</si>
  <si>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</si>
  <si>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</si>
  <si>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</si>
  <si>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</si>
  <si>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</si>
  <si>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</si>
  <si>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</si>
  <si>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</si>
  <si>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</si>
  <si>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</si>
  <si>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</si>
  <si>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</si>
  <si>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</si>
  <si>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</si>
  <si>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</si>
  <si>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</si>
  <si>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</si>
  <si>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</si>
  <si>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</si>
  <si>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</si>
  <si>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</si>
  <si>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</si>
  <si>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</si>
  <si>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</si>
  <si>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</si>
  <si>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</si>
  <si>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</si>
  <si>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</si>
  <si>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</si>
  <si>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</si>
  <si>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</si>
  <si>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</si>
  <si>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</si>
  <si>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</si>
  <si>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</si>
  <si>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</si>
  <si>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</si>
  <si>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</si>
  <si>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</si>
  <si>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</si>
  <si>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</si>
  <si>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</si>
  <si>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</si>
  <si>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</si>
  <si>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</si>
  <si>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</si>
  <si>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</si>
  <si>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</si>
  <si>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</si>
  <si>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</si>
  <si>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</si>
  <si>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</si>
  <si>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</si>
  <si>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</si>
  <si>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</si>
  <si>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</si>
  <si>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</si>
  <si>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</si>
  <si>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</si>
  <si>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</si>
  <si>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</si>
  <si>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</si>
  <si>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</si>
  <si>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</si>
  <si>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</si>
  <si>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</si>
  <si>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</si>
  <si>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</si>
  <si>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</si>
  <si>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</si>
  <si>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</si>
  <si>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</si>
  <si>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</si>
  <si>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</si>
  <si>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</si>
  <si>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</si>
  <si>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</si>
  <si>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</si>
  <si>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</si>
  <si>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</si>
  <si>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</si>
  <si>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</si>
  <si>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</si>
  <si>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</si>
  <si>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</si>
  <si>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</si>
  <si>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</si>
  <si>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</si>
  <si>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</si>
  <si>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</si>
  <si>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</si>
  <si>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</si>
  <si>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</si>
  <si>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</si>
  <si>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</si>
  <si>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</si>
  <si>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</si>
  <si>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</si>
  <si>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</si>
  <si>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</si>
  <si>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</si>
  <si>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</si>
  <si>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</si>
  <si>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</si>
  <si>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</si>
  <si>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</si>
  <si>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</si>
  <si>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</si>
  <si>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</si>
  <si>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</si>
  <si>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</si>
  <si>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</si>
  <si>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</si>
  <si>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</si>
  <si>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</si>
  <si>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</si>
  <si>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</si>
  <si>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</si>
  <si>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</si>
  <si>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</si>
  <si>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</si>
  <si>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</si>
  <si>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</si>
  <si>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</si>
  <si>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</si>
  <si>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</si>
  <si>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</si>
  <si>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</si>
  <si>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</si>
  <si>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</si>
  <si>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</si>
  <si>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</si>
  <si>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</si>
  <si>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</si>
  <si>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</si>
  <si>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</si>
  <si>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</si>
  <si>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</si>
  <si>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</si>
  <si>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</si>
  <si>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</si>
  <si>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</si>
  <si>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</si>
  <si>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</si>
  <si>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</si>
  <si>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</si>
  <si>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</si>
  <si>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</si>
  <si>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</si>
  <si>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</si>
  <si>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</si>
  <si>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</si>
  <si>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</si>
  <si>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</si>
  <si>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</si>
  <si>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</si>
  <si>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</si>
  <si>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</si>
  <si>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</si>
  <si>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</si>
  <si>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</si>
  <si>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</si>
  <si>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</si>
  <si>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</si>
  <si>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</si>
  <si>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</si>
  <si>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</si>
  <si>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</si>
  <si>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</si>
  <si>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</si>
  <si>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</si>
  <si>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</si>
  <si>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</si>
  <si>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</si>
  <si>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</si>
  <si>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</si>
  <si>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</si>
  <si>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</si>
  <si>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</si>
  <si>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</si>
  <si>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</si>
  <si>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</si>
  <si>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</si>
  <si>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</si>
  <si>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</si>
  <si>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</si>
  <si>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</si>
  <si>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</si>
  <si>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</si>
  <si>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</si>
  <si>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</si>
  <si>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</si>
  <si>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</si>
  <si>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</si>
  <si>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</si>
  <si>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</si>
  <si>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</si>
  <si>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</si>
  <si>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</si>
  <si>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</si>
  <si>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</si>
  <si>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</si>
  <si>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</si>
  <si>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</si>
  <si>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</si>
  <si>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</si>
  <si>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</si>
  <si>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</si>
  <si>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</si>
  <si>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</si>
  <si>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</si>
  <si>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</si>
  <si>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</si>
  <si>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</si>
  <si>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</si>
  <si>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</si>
  <si>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</si>
  <si>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</si>
  <si>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</si>
  <si>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</si>
  <si>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</si>
  <si>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</si>
  <si>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</si>
  <si>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</si>
  <si>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</si>
  <si>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</si>
  <si>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</si>
  <si>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</si>
  <si>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</si>
  <si>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</si>
  <si>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</si>
  <si>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</si>
  <si>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</si>
  <si>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</si>
  <si>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</si>
  <si>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</si>
  <si>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</si>
  <si>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</si>
  <si>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</si>
  <si>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</si>
  <si>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</si>
  <si>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</si>
  <si>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</si>
  <si>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</si>
  <si>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</si>
  <si>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</si>
  <si>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</si>
  <si>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</si>
  <si>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</si>
  <si>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</si>
  <si>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</si>
  <si>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</si>
  <si>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</si>
  <si>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</si>
  <si>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</si>
  <si>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</si>
  <si>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</si>
  <si>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</si>
  <si>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</si>
  <si>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</si>
  <si>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</si>
  <si>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</si>
  <si>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</si>
  <si>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</si>
  <si>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</si>
  <si>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</si>
  <si>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</si>
  <si>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</si>
  <si>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</si>
  <si>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</si>
  <si>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</si>
  <si>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</si>
  <si>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</si>
  <si>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</si>
  <si>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</si>
  <si>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</si>
  <si>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</si>
  <si>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</si>
  <si>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</si>
  <si>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</si>
  <si>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</si>
  <si>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</si>
  <si>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</si>
  <si>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</si>
  <si>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</si>
  <si>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</si>
  <si>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</si>
  <si>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</si>
  <si>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</si>
  <si>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</si>
  <si>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</si>
  <si>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</si>
  <si>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</si>
  <si>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</si>
  <si>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</si>
  <si>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</si>
  <si>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</si>
  <si>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</si>
  <si>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</si>
  <si>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</si>
  <si>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</si>
  <si>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</si>
  <si>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</si>
  <si>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</si>
  <si>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</si>
  <si>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</si>
  <si>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</si>
  <si>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</si>
  <si>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</si>
  <si>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</si>
  <si>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</si>
  <si>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</si>
  <si>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</si>
  <si>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</si>
  <si>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</si>
  <si>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</si>
  <si>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</si>
  <si>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</si>
  <si>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</si>
  <si>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</si>
  <si>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</si>
  <si>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</si>
  <si>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</si>
  <si>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</si>
  <si>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</si>
  <si>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</si>
  <si>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</si>
  <si>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</si>
  <si>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</si>
  <si>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</si>
  <si>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</si>
  <si>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</si>
  <si>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</si>
  <si>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</si>
  <si>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</si>
  <si>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</si>
  <si>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</si>
  <si>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</si>
  <si>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</si>
  <si>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</si>
  <si>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</si>
  <si>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</si>
  <si>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</si>
  <si>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</si>
  <si>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</si>
  <si>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</si>
  <si>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</si>
  <si>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</si>
  <si>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</si>
  <si>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</si>
  <si>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</si>
  <si>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</si>
  <si>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</si>
  <si>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</si>
  <si>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</si>
  <si>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</si>
  <si>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</si>
  <si>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</si>
  <si>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</si>
  <si>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</si>
  <si>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</si>
  <si>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</si>
  <si>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</si>
  <si>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</si>
  <si>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</si>
  <si>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</si>
  <si>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</si>
  <si>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</si>
  <si>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</si>
  <si>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</si>
  <si>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</si>
  <si>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</si>
  <si>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</si>
  <si>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</si>
  <si>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</si>
  <si>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</si>
  <si>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</si>
  <si>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</si>
  <si>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</si>
  <si>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</si>
  <si>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</si>
  <si>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</si>
  <si>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</si>
  <si>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</si>
  <si>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</si>
  <si>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</si>
  <si>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</si>
  <si>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</si>
  <si>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</si>
  <si>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</si>
  <si>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</si>
  <si>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</si>
  <si>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</si>
  <si>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</si>
  <si>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</si>
  <si>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</si>
  <si>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</si>
  <si>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</si>
  <si>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</si>
  <si>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</si>
  <si>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</si>
  <si>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</si>
  <si>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</si>
  <si>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</si>
  <si>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</si>
  <si>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</si>
  <si>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</si>
  <si>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</si>
  <si>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</si>
  <si>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</si>
  <si>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</si>
  <si>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</si>
  <si>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</si>
  <si>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</si>
  <si>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</si>
  <si>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</si>
  <si>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</si>
  <si>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</si>
  <si>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</si>
  <si>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</si>
  <si>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</si>
  <si>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</si>
  <si>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</si>
  <si>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</si>
  <si>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</si>
  <si>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</si>
  <si>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</si>
  <si>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</si>
  <si>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</si>
  <si>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</si>
  <si>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</si>
  <si>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</si>
  <si>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</si>
  <si>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</si>
  <si>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</si>
  <si>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</si>
  <si>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</si>
  <si>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</si>
  <si>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</si>
  <si>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</si>
  <si>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</si>
  <si>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</si>
  <si>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</si>
  <si>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</si>
  <si>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</si>
  <si>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</si>
  <si>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</si>
  <si>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</si>
  <si>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</si>
  <si>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</si>
  <si>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</si>
  <si>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</si>
  <si>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</si>
  <si>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</si>
  <si>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</si>
  <si>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</si>
  <si>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</si>
  <si>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</si>
  <si>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</si>
  <si>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</si>
  <si>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</si>
  <si>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</si>
  <si>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</si>
  <si>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</si>
  <si>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</si>
  <si>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</si>
  <si>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</si>
  <si>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</si>
  <si>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</si>
  <si>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</si>
  <si>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</si>
  <si>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</si>
  <si>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</si>
  <si>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</si>
  <si>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</si>
  <si>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</si>
  <si>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</si>
  <si>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</si>
  <si>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</si>
  <si>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</si>
  <si>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</si>
  <si>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</si>
  <si>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</si>
  <si>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</si>
  <si>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</si>
  <si>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</si>
  <si>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</si>
  <si>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</si>
  <si>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</si>
  <si>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</si>
  <si>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</si>
  <si>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</si>
  <si>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</si>
  <si>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</si>
  <si>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</si>
  <si>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</si>
  <si>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</si>
  <si>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</si>
  <si>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</si>
  <si>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</si>
  <si>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</si>
  <si>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</si>
  <si>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</si>
  <si>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</si>
  <si>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</si>
  <si>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</si>
  <si>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</si>
  <si>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</si>
  <si>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</si>
  <si>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</si>
  <si>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</si>
  <si>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</si>
  <si>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</si>
  <si>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</si>
  <si>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</si>
  <si>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</si>
  <si>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</si>
  <si>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</si>
  <si>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</si>
  <si>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</si>
  <si>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</si>
  <si>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</si>
  <si>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</si>
  <si>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</si>
  <si>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</si>
  <si>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</si>
  <si>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</si>
  <si>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</si>
  <si>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</si>
  <si>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</si>
  <si>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</si>
  <si>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</si>
  <si>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</si>
  <si>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</si>
  <si>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</si>
  <si>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</si>
  <si>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</si>
  <si>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</si>
  <si>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</si>
  <si>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</si>
  <si>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</si>
  <si>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</si>
  <si>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</si>
  <si>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</si>
  <si>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</si>
  <si>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</si>
  <si>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</si>
  <si>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</si>
  <si>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</si>
  <si>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</si>
  <si>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</si>
  <si>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</si>
  <si>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</si>
  <si>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</si>
  <si>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</si>
  <si>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</si>
  <si>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</si>
  <si>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</si>
  <si>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</si>
  <si>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</si>
  <si>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</si>
  <si>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</si>
  <si>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</si>
  <si>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</si>
  <si>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</si>
  <si>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</si>
  <si>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</si>
  <si>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</si>
  <si>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</si>
  <si>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</si>
  <si>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</si>
  <si>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</si>
  <si>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</si>
  <si>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</si>
  <si>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</si>
  <si>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</si>
  <si>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</si>
  <si>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</si>
  <si>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</si>
  <si>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</si>
  <si>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</si>
  <si>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</si>
  <si>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</si>
  <si>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</si>
  <si>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</si>
  <si>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</si>
  <si>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</si>
  <si>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</si>
  <si>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</si>
  <si>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</si>
  <si>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</si>
  <si>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</si>
  <si>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</si>
  <si>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</si>
  <si>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</si>
  <si>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</si>
  <si>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</si>
  <si>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</si>
  <si>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</si>
  <si>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</si>
  <si>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</si>
  <si>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</si>
  <si>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</si>
  <si>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</si>
  <si>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</si>
  <si>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</si>
  <si>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</si>
  <si>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</si>
  <si>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</si>
  <si>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</si>
  <si>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</si>
  <si>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</si>
  <si>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</si>
  <si>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</si>
  <si>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</si>
  <si>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</si>
  <si>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</si>
  <si>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</si>
  <si>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</si>
  <si>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</si>
  <si>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</si>
  <si>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</si>
  <si>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</si>
  <si>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</si>
  <si>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</si>
  <si>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</si>
  <si>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</si>
  <si>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</si>
  <si>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</si>
  <si>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</si>
  <si>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</si>
  <si>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</si>
  <si>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</si>
  <si>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</si>
  <si>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</si>
  <si>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</si>
  <si>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</si>
  <si>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</si>
  <si>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</si>
  <si>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</si>
  <si>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</si>
  <si>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</si>
  <si>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</si>
  <si>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</si>
  <si>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</si>
  <si>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</si>
  <si>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</si>
  <si>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</si>
  <si>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</si>
  <si>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</si>
  <si>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</si>
  <si>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</si>
  <si>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</si>
  <si>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</si>
  <si>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</si>
  <si>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</si>
  <si>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</si>
  <si>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</si>
  <si>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</si>
  <si>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</si>
  <si>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</si>
  <si>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</si>
  <si>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</si>
  <si>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</si>
  <si>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</si>
  <si>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</si>
  <si>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</si>
  <si>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</si>
  <si>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</si>
  <si>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</si>
  <si>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</si>
  <si>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</si>
  <si>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</si>
  <si>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</si>
  <si>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</si>
  <si>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</si>
  <si>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</si>
  <si>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</si>
  <si>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</si>
  <si>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</si>
  <si>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</si>
  <si>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</si>
  <si>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</si>
  <si>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</si>
  <si>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</si>
  <si>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</si>
  <si>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</si>
  <si>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</si>
  <si>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</si>
  <si>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</si>
  <si>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</si>
  <si>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</si>
  <si>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</si>
  <si>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</si>
  <si>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</si>
  <si>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</si>
  <si>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</si>
  <si>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</si>
  <si>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</si>
  <si>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</si>
  <si>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</si>
  <si>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</si>
  <si>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</si>
  <si>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</si>
  <si>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</si>
  <si>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</si>
  <si>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</si>
  <si>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</si>
  <si>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</si>
  <si>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</si>
  <si>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</si>
  <si>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</si>
  <si>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</si>
  <si>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</si>
  <si>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</si>
  <si>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</si>
  <si>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</si>
  <si>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</si>
  <si>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</si>
  <si>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</si>
  <si>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</si>
  <si>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</si>
  <si>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</si>
  <si>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</si>
  <si>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</si>
  <si>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</si>
  <si>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</si>
  <si>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</si>
  <si>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</si>
  <si>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</si>
  <si>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</si>
  <si>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</si>
  <si>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</si>
  <si>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</si>
  <si>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</si>
  <si>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</si>
  <si>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</si>
  <si>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</si>
  <si>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</si>
  <si>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</si>
  <si>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</si>
  <si>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</si>
  <si>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</si>
  <si>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</si>
  <si>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</si>
  <si>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</si>
  <si>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</si>
  <si>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</si>
  <si>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</si>
  <si>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</si>
  <si>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</si>
  <si>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</si>
  <si>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</si>
  <si>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</si>
  <si>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</si>
  <si>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</si>
  <si>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</si>
  <si>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</si>
  <si>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</si>
  <si>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</si>
  <si>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</si>
  <si>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</si>
  <si>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</si>
  <si>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</si>
  <si>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</si>
  <si>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</si>
  <si>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</si>
  <si>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</si>
  <si>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</si>
  <si>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</si>
  <si>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</si>
  <si>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</si>
  <si>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</si>
  <si>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</si>
  <si>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</si>
  <si>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</si>
  <si>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</si>
  <si>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</si>
  <si>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</si>
  <si>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</si>
  <si>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</si>
  <si>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</si>
  <si>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</si>
  <si>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</si>
  <si>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</si>
  <si>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</si>
  <si>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</si>
  <si>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</si>
  <si>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</si>
  <si>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</si>
  <si>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</si>
  <si>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</si>
  <si>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</si>
  <si>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</si>
  <si>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</si>
  <si>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</si>
  <si>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</si>
  <si>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</si>
  <si>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</si>
  <si>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</si>
  <si>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</si>
  <si>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</si>
  <si>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</si>
  <si>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</si>
  <si>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</si>
  <si>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</si>
  <si>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</si>
  <si>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</si>
  <si>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</si>
  <si>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</si>
  <si>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</si>
  <si>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</si>
  <si>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</si>
  <si>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</si>
  <si>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</si>
  <si>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</si>
  <si>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</si>
  <si>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</si>
  <si>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</si>
  <si>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</si>
  <si>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</si>
  <si>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</si>
  <si>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</si>
  <si>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</si>
  <si>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</si>
  <si>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</si>
  <si>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</si>
  <si>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</si>
  <si>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</si>
  <si>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</si>
  <si>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</si>
  <si>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</si>
  <si>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</si>
  <si>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</si>
  <si>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</si>
  <si>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</si>
  <si>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</si>
  <si>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</si>
  <si>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</si>
  <si>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</si>
  <si>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</si>
  <si>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</si>
  <si>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</si>
  <si>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</si>
  <si>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</si>
  <si>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</si>
  <si>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</si>
  <si>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</si>
  <si>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</si>
  <si>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</si>
  <si>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</si>
  <si>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</si>
  <si>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</si>
  <si>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</si>
  <si>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</si>
  <si>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</si>
  <si>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</si>
  <si>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</si>
  <si>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</si>
  <si>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</si>
  <si>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</si>
  <si>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</si>
  <si>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</si>
  <si>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</si>
  <si>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</si>
  <si>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</si>
  <si>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</si>
  <si>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</si>
  <si>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</si>
  <si>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</si>
  <si>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</si>
  <si>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</si>
  <si>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</si>
  <si>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</si>
  <si>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</si>
  <si>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</si>
  <si>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</si>
  <si>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</si>
  <si>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</si>
  <si>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</si>
  <si>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</si>
  <si>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</si>
  <si>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</si>
  <si>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</si>
  <si>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</si>
  <si>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</si>
  <si>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</si>
  <si>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</si>
  <si>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</si>
  <si>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</si>
  <si>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</si>
  <si>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</si>
  <si>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</si>
  <si>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</si>
  <si>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</si>
  <si>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</si>
  <si>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</si>
  <si>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</si>
  <si>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</si>
  <si>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</si>
  <si>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</si>
  <si>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</si>
  <si>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</si>
  <si>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</si>
  <si>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</si>
  <si>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</si>
  <si>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</si>
  <si>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</si>
  <si>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</si>
  <si>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</si>
  <si>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</si>
  <si>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</si>
  <si>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</si>
  <si>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</si>
  <si>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</si>
  <si>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</si>
  <si>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</si>
  <si>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</si>
  <si>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</si>
  <si>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</si>
  <si>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</si>
  <si>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</si>
  <si>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</si>
  <si>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</si>
  <si>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</si>
  <si>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</si>
  <si>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</si>
  <si>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</si>
  <si>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</si>
  <si>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</si>
  <si>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</si>
  <si>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</si>
  <si>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</si>
  <si>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</si>
  <si>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</si>
  <si>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</si>
  <si>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</si>
  <si>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</si>
  <si>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</si>
  <si>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</si>
  <si>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</si>
  <si>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</si>
  <si>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</si>
  <si>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</si>
  <si>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</si>
  <si>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</si>
  <si>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</si>
  <si>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</si>
  <si>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</si>
  <si>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</si>
  <si>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</si>
  <si>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</si>
  <si>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</si>
  <si>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</si>
  <si>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</si>
  <si>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</si>
  <si>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</si>
  <si>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</si>
  <si>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</si>
  <si>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</si>
  <si>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</si>
  <si>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</si>
  <si>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</si>
  <si>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</si>
  <si>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</si>
  <si>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</si>
  <si>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</si>
  <si>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</si>
  <si>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</si>
  <si>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</si>
  <si>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</si>
  <si>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</si>
  <si>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</si>
  <si>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</si>
  <si>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</si>
  <si>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</si>
  <si>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</si>
  <si>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</si>
  <si>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</si>
  <si>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</si>
  <si>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</si>
  <si>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</si>
  <si>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</si>
  <si>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</si>
  <si>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</si>
  <si>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</si>
  <si>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</si>
  <si>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</si>
  <si>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</si>
  <si>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</si>
  <si>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</si>
  <si>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</si>
  <si>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</si>
  <si>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</si>
  <si>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</si>
  <si>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</si>
  <si>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</si>
  <si>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</si>
  <si>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</si>
  <si>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</si>
  <si>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</si>
  <si>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</si>
  <si>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</si>
  <si>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</si>
  <si>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</si>
  <si>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</si>
  <si>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</si>
  <si>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</si>
  <si>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</si>
  <si>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</si>
  <si>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</si>
  <si>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</si>
  <si>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</si>
  <si>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</si>
  <si>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</si>
  <si>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</si>
  <si>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</si>
  <si>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</si>
  <si>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</si>
  <si>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</si>
  <si>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</si>
  <si>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</si>
  <si>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</si>
  <si>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</si>
  <si>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</si>
  <si>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</si>
  <si>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</si>
  <si>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</si>
  <si>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</si>
  <si>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</si>
  <si>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</si>
  <si>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</si>
  <si>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</si>
  <si>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</si>
  <si>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</si>
  <si>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</si>
  <si>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</si>
  <si>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</si>
  <si>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</si>
  <si>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</si>
  <si>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</si>
  <si>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</si>
  <si>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</si>
  <si>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</si>
  <si>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</si>
  <si>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</si>
  <si>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</si>
  <si>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</si>
  <si>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</si>
  <si>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</si>
  <si>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</si>
  <si>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</si>
  <si>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</si>
  <si>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</si>
  <si>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</si>
  <si>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</si>
  <si>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</si>
  <si>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</si>
  <si>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</si>
  <si>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</si>
  <si>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</si>
  <si>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</si>
  <si>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</si>
  <si>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</si>
  <si>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</si>
  <si>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</si>
  <si>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</si>
  <si>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</si>
  <si>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</si>
  <si>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</si>
  <si>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</si>
  <si>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</si>
  <si>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</si>
  <si>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</si>
  <si>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</si>
  <si>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</si>
  <si>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</si>
  <si>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</si>
  <si>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</si>
  <si>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</si>
  <si>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</si>
  <si>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</si>
  <si>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</si>
  <si>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</si>
  <si>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</si>
  <si>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</si>
  <si>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</si>
  <si>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</si>
  <si>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</si>
  <si>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</si>
  <si>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</si>
  <si>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</si>
  <si>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</si>
  <si>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</si>
  <si>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</si>
  <si>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</si>
  <si>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</si>
  <si>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</si>
  <si>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</si>
  <si>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</si>
  <si>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</si>
  <si>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</si>
  <si>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</si>
  <si>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</si>
  <si>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</si>
  <si>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</si>
  <si>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</si>
  <si>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</si>
  <si>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</si>
  <si>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</si>
  <si>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</si>
  <si>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</si>
  <si>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</si>
  <si>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</si>
  <si>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</si>
  <si>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</si>
  <si>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</si>
  <si>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</si>
  <si>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</si>
  <si>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</si>
  <si>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</si>
  <si>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</si>
  <si>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</si>
  <si>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</si>
  <si>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</si>
  <si>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</si>
  <si>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</si>
  <si>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</si>
  <si>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</si>
  <si>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</si>
  <si>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</si>
  <si>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</si>
  <si>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</si>
  <si>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</si>
  <si>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</si>
  <si>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</si>
  <si>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</si>
  <si>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</si>
  <si>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</si>
  <si>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</si>
  <si>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</si>
  <si>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</si>
  <si>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</si>
  <si>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</si>
  <si>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</si>
  <si>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</si>
  <si>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</si>
  <si>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</si>
  <si>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</si>
  <si>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</si>
  <si>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</si>
  <si>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</si>
  <si>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</si>
  <si>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</si>
  <si>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</si>
  <si>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</si>
  <si>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</si>
  <si>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</si>
  <si>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</si>
  <si>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</si>
  <si>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</si>
  <si>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</si>
  <si>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</si>
  <si>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</si>
  <si>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</si>
  <si>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</si>
  <si>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</si>
  <si>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</si>
  <si>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</si>
  <si>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</si>
  <si>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</si>
  <si>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</si>
  <si>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</si>
  <si>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</si>
  <si>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</si>
  <si>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</si>
  <si>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</si>
  <si>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</si>
  <si>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</si>
  <si>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</si>
  <si>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</si>
  <si>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</si>
  <si>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</si>
  <si>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</si>
  <si>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</si>
  <si>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</si>
  <si>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</si>
  <si>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</si>
  <si>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</si>
  <si>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</si>
  <si>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</si>
  <si>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</si>
  <si>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</si>
  <si>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</si>
  <si>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</si>
  <si>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</si>
  <si>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</si>
  <si>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</si>
  <si>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</si>
  <si>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</si>
  <si>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</si>
  <si>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</si>
  <si>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</si>
  <si>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</si>
  <si>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</si>
  <si>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</si>
  <si>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</si>
  <si>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</si>
  <si>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</si>
  <si>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</si>
  <si>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</si>
  <si>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</si>
  <si>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</si>
  <si>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</si>
  <si>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</si>
  <si>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</si>
  <si>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</si>
  <si>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</si>
  <si>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</si>
  <si>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</si>
  <si>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</si>
  <si>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</si>
  <si>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</si>
  <si>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</si>
  <si>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</si>
  <si>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</si>
  <si>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</si>
  <si>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</si>
  <si>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</si>
  <si>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</si>
  <si>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</si>
  <si>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</si>
  <si>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</si>
  <si>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</si>
  <si>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</si>
  <si>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</si>
  <si>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</si>
  <si>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</si>
  <si>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</si>
  <si>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</si>
  <si>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</si>
  <si>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</si>
  <si>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</si>
  <si>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</si>
  <si>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</si>
  <si>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</si>
  <si>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</si>
  <si>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</si>
  <si>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</si>
  <si>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</si>
  <si>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</si>
  <si>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</si>
  <si>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</si>
  <si>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</si>
  <si>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</si>
  <si>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</si>
  <si>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</si>
  <si>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</si>
  <si>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</si>
  <si>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</si>
  <si>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</si>
  <si>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</si>
  <si>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</si>
  <si>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</si>
  <si>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</si>
  <si>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</si>
  <si>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</si>
  <si>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</si>
  <si>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</si>
  <si>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</si>
  <si>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</si>
  <si>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</si>
  <si>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</si>
  <si>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</si>
  <si>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</si>
  <si>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</si>
  <si>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</si>
  <si>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</si>
  <si>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</si>
  <si>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</si>
  <si>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</si>
  <si>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</si>
  <si>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</si>
  <si>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</si>
  <si>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</si>
  <si>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</si>
  <si>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</si>
  <si>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</si>
  <si>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</si>
  <si>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</si>
  <si>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</si>
  <si>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</si>
  <si>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</si>
  <si>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</si>
  <si>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</si>
  <si>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</si>
  <si>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</si>
  <si>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</si>
  <si>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</si>
  <si>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</si>
  <si>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</si>
  <si>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</si>
  <si>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</si>
  <si>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</si>
  <si>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</si>
  <si>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</si>
  <si>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</si>
  <si>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</si>
  <si>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</si>
  <si>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</si>
  <si>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</si>
  <si>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</si>
  <si>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</si>
  <si>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</si>
  <si>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</si>
  <si>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</si>
  <si>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</si>
  <si>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</si>
  <si>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</si>
  <si>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</si>
  <si>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</si>
  <si>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</si>
  <si>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</si>
  <si>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</si>
  <si>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</si>
  <si>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</si>
  <si>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</si>
  <si>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</si>
  <si>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</si>
  <si>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</si>
  <si>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</si>
  <si>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</si>
  <si>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</si>
  <si>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</si>
  <si>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</si>
  <si>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</si>
  <si>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</si>
  <si>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</si>
  <si>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</si>
  <si>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</si>
  <si>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</si>
  <si>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</si>
  <si>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</si>
  <si>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</si>
  <si>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</si>
  <si>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</si>
  <si>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</si>
  <si>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</si>
  <si>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</si>
  <si>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</si>
  <si>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</si>
  <si>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</si>
  <si>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</si>
  <si>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</si>
  <si>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</si>
  <si>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</si>
  <si>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</si>
  <si>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</si>
  <si>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</si>
  <si>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</si>
  <si>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</si>
  <si>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</si>
  <si>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</si>
  <si>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</si>
  <si>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</si>
  <si>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</si>
  <si>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</si>
  <si>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</si>
  <si>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</si>
  <si>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</si>
  <si>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</si>
  <si>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</si>
  <si>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</si>
  <si>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</si>
  <si>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</si>
  <si>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</si>
  <si>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</si>
  <si>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</si>
  <si>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</si>
  <si>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</si>
  <si>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</si>
  <si>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</si>
  <si>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</si>
  <si>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</si>
  <si>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</si>
  <si>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</si>
  <si>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</si>
  <si>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</si>
  <si>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</si>
  <si>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</si>
  <si>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</si>
  <si>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</si>
  <si>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</si>
  <si>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</si>
  <si>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</si>
  <si>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</si>
  <si>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</si>
  <si>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</si>
  <si>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</si>
  <si>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</si>
  <si>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</si>
  <si>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</si>
  <si>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</si>
  <si>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</si>
  <si>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</si>
  <si>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</si>
  <si>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</si>
  <si>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</si>
  <si>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</si>
  <si>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</si>
  <si>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</si>
  <si>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</si>
  <si>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</si>
  <si>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</si>
  <si>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</si>
  <si>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</si>
  <si>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</si>
  <si>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</si>
  <si>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</si>
  <si>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</si>
  <si>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</si>
  <si>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</si>
  <si>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</si>
  <si>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</si>
  <si>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</si>
  <si>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</si>
  <si>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</si>
  <si>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</si>
  <si>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</si>
  <si>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</si>
  <si>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</si>
  <si>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</si>
  <si>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</si>
  <si>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</si>
  <si>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</si>
  <si>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</si>
  <si>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</si>
  <si>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</si>
  <si>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</si>
  <si>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</si>
  <si>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</si>
  <si>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</si>
  <si>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</si>
  <si>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</si>
  <si>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</si>
  <si>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</si>
  <si>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</si>
  <si>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</si>
  <si>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</si>
  <si>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</si>
  <si>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</si>
  <si>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</si>
  <si>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</si>
  <si>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</si>
  <si>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</si>
  <si>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</si>
  <si>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</si>
  <si>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</si>
  <si>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</si>
  <si>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</si>
  <si>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</si>
  <si>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</si>
  <si>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</si>
  <si>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</si>
  <si>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</si>
  <si>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</si>
  <si>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</si>
  <si>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</si>
  <si>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</si>
  <si>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</si>
  <si>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</si>
  <si>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</si>
  <si>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</si>
  <si>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</si>
  <si>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</si>
  <si>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</si>
  <si>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</si>
  <si>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</si>
  <si>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</si>
  <si>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</si>
  <si>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</si>
  <si>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</si>
  <si>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</si>
  <si>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</si>
  <si>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</si>
  <si>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</si>
  <si>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</si>
  <si>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</si>
  <si>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</si>
  <si>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</si>
  <si>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</si>
  <si>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</si>
  <si>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</si>
  <si>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</si>
  <si>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</si>
  <si>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</si>
  <si>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</si>
  <si>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</si>
  <si>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</si>
  <si>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</si>
  <si>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</si>
  <si>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</si>
  <si>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</si>
  <si>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</si>
  <si>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</si>
  <si>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</si>
  <si>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</si>
  <si>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</si>
  <si>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</si>
  <si>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</si>
  <si>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</si>
  <si>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</si>
  <si>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</si>
  <si>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</si>
  <si>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</si>
  <si>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</si>
  <si>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</si>
  <si>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</si>
  <si>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</si>
  <si>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</si>
  <si>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</si>
  <si>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</si>
  <si>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</si>
  <si>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</si>
  <si>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</si>
  <si>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</si>
  <si>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</si>
  <si>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</si>
  <si>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</si>
  <si>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</si>
  <si>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</si>
  <si>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</si>
  <si>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</si>
  <si>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</si>
  <si>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</si>
  <si>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</si>
  <si>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</si>
  <si>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</si>
  <si>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</si>
  <si>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</si>
  <si>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</si>
  <si>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</si>
  <si>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</si>
  <si>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</si>
  <si>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</si>
  <si>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</si>
  <si>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</si>
  <si>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</si>
  <si>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</si>
  <si>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</si>
  <si>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</si>
  <si>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</si>
  <si>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</si>
  <si>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</si>
  <si>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</si>
  <si>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</si>
  <si>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</si>
  <si>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</si>
  <si>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</si>
  <si>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</si>
  <si>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</si>
  <si>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</si>
  <si>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</si>
  <si>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</si>
  <si>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</si>
  <si>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</si>
  <si>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</si>
  <si>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</si>
  <si>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</si>
  <si>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</si>
  <si>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</si>
  <si>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</si>
  <si>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</si>
  <si>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</si>
  <si>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</si>
  <si>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</si>
  <si>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</si>
  <si>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</si>
  <si>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</si>
  <si>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</si>
  <si>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</si>
  <si>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</si>
  <si>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</si>
  <si>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</si>
  <si>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</si>
  <si>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</si>
  <si>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</si>
  <si>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</si>
  <si>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</si>
  <si>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</si>
  <si>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</si>
  <si>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</si>
  <si>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</si>
  <si>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</si>
  <si>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</si>
  <si>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</si>
  <si>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</si>
  <si>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</si>
  <si>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</si>
  <si>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</si>
  <si>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</si>
  <si>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</si>
  <si>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</si>
  <si>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</si>
  <si>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</si>
  <si>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</si>
  <si>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</si>
  <si>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</si>
  <si>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</si>
  <si>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</si>
  <si>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</si>
  <si>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</si>
  <si>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</si>
  <si>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</si>
  <si>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</si>
  <si>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</si>
  <si>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</si>
  <si>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</si>
  <si>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</si>
  <si>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</si>
  <si>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</si>
  <si>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</si>
  <si>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</si>
  <si>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</si>
  <si>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</si>
  <si>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</si>
  <si>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</si>
  <si>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</si>
  <si>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</si>
  <si>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</si>
  <si>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</si>
  <si>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</si>
  <si>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</si>
  <si>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</si>
  <si>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</si>
  <si>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</si>
  <si>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</si>
  <si>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</si>
  <si>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</si>
  <si>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</si>
  <si>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</si>
  <si>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</si>
  <si>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</si>
  <si>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</si>
  <si>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</si>
  <si>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</si>
  <si>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</si>
  <si>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</si>
  <si>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</si>
  <si>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</si>
  <si>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</si>
  <si>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</si>
  <si>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</si>
  <si>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</si>
  <si>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</si>
  <si>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</si>
  <si>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</si>
  <si>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</si>
  <si>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</si>
  <si>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</si>
  <si>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</si>
  <si>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</si>
  <si>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</si>
  <si>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</si>
  <si>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</si>
  <si>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</si>
  <si>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</si>
  <si>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</si>
  <si>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</si>
  <si>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</si>
  <si>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</si>
  <si>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</si>
  <si>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</si>
  <si>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</si>
  <si>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</si>
  <si>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</si>
  <si>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</si>
  <si>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</si>
  <si>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</si>
  <si>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</si>
  <si>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</si>
  <si>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</si>
  <si>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</si>
  <si>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</si>
  <si>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</si>
  <si>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</si>
  <si>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</si>
  <si>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</si>
  <si>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</si>
  <si>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</si>
  <si>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</si>
  <si>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</si>
  <si>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</si>
  <si>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</si>
  <si>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</si>
  <si>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</si>
  <si>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</si>
  <si>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</si>
  <si>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</si>
  <si>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</si>
  <si>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</si>
  <si>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</si>
  <si>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</si>
  <si>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</si>
  <si>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</si>
  <si>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</si>
  <si>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</si>
  <si>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</si>
  <si>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</si>
  <si>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</si>
  <si>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</si>
  <si>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</si>
  <si>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</si>
  <si>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</si>
  <si>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</si>
  <si>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</si>
  <si>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</si>
  <si>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</si>
  <si>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</si>
  <si>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</si>
  <si>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</si>
  <si>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</si>
  <si>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</si>
  <si>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</si>
  <si>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</si>
  <si>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</si>
  <si>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</si>
  <si>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</si>
  <si>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</si>
  <si>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</si>
  <si>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</si>
  <si>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</si>
  <si>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</si>
  <si>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</si>
  <si>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</si>
  <si>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</si>
  <si>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</si>
  <si>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</si>
  <si>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</si>
  <si>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</si>
  <si>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</si>
  <si>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</si>
  <si>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</si>
  <si>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</si>
  <si>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</si>
  <si>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</si>
  <si>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</si>
  <si>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</si>
  <si>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</si>
  <si>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</si>
  <si>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</si>
  <si>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</si>
  <si>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</si>
  <si>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</si>
  <si>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</si>
  <si>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</si>
  <si>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</si>
  <si>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</si>
  <si>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</si>
  <si>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</si>
  <si>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</si>
  <si>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</si>
  <si>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</si>
  <si>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</si>
  <si>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</si>
  <si>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</si>
  <si>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</si>
  <si>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</si>
  <si>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</si>
  <si>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</si>
  <si>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</si>
  <si>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</si>
  <si>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</si>
  <si>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</si>
  <si>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</si>
  <si>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</si>
  <si>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</si>
  <si>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</si>
  <si>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</si>
  <si>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</si>
  <si>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</si>
  <si>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</si>
  <si>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</si>
  <si>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</si>
  <si>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</si>
  <si>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</si>
  <si>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</si>
  <si>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</si>
  <si>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</si>
  <si>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</si>
  <si>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</si>
  <si>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</si>
  <si>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</si>
  <si>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</si>
  <si>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</si>
  <si>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</si>
  <si>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</si>
  <si>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</si>
  <si>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</si>
  <si>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</si>
  <si>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</si>
  <si>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</si>
  <si>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</si>
  <si>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</si>
  <si>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</si>
  <si>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</si>
  <si>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</si>
  <si>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</si>
  <si>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</si>
  <si>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</si>
  <si>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</si>
  <si>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</si>
  <si>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</si>
  <si>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</si>
  <si>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</si>
  <si>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</si>
  <si>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</si>
  <si>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</si>
  <si>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</si>
  <si>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</si>
  <si>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</si>
  <si>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</si>
  <si>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</si>
  <si>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</si>
  <si>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</si>
  <si>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</si>
  <si>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</si>
  <si>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</si>
  <si>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</si>
  <si>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</si>
  <si>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</si>
  <si>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</si>
  <si>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</si>
  <si>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</si>
  <si>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</si>
  <si>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</si>
  <si>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</si>
  <si>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</si>
  <si>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</si>
  <si>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</si>
  <si>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</si>
  <si>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</si>
  <si>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</si>
  <si>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</si>
  <si>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</si>
  <si>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</si>
  <si>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</si>
  <si>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</si>
  <si>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</si>
  <si>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</si>
  <si>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</si>
  <si>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</si>
  <si>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</si>
  <si>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</si>
  <si>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</si>
  <si>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</si>
  <si>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</si>
  <si>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</si>
  <si>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</si>
  <si>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</si>
  <si>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</si>
  <si>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</si>
  <si>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</si>
  <si>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</si>
  <si>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</si>
  <si>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</si>
  <si>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</si>
  <si>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</si>
  <si>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</si>
  <si>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</si>
  <si>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</si>
  <si>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</si>
  <si>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</si>
  <si>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</si>
  <si>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</si>
  <si>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</si>
  <si>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</si>
  <si>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</si>
  <si>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</si>
  <si>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</si>
  <si>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</si>
  <si>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</si>
  <si>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</si>
  <si>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</si>
  <si>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</si>
  <si>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</si>
  <si>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</si>
  <si>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</si>
  <si>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</si>
  <si>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</si>
  <si>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</si>
  <si>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</si>
  <si>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</si>
  <si>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</si>
  <si>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</si>
  <si>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</si>
  <si>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</si>
  <si>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</si>
  <si>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</si>
  <si>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</si>
  <si>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</si>
  <si>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</si>
  <si>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</si>
  <si>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</si>
  <si>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</si>
  <si>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</si>
  <si>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</si>
  <si>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</si>
  <si>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</si>
  <si>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</si>
  <si>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</si>
  <si>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</si>
  <si>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</si>
  <si>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</si>
  <si>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</si>
  <si>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</si>
  <si>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</si>
  <si>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</si>
  <si>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</si>
  <si>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</si>
  <si>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</si>
  <si>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</si>
  <si>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</si>
  <si>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</si>
  <si>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</si>
  <si>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</si>
  <si>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</si>
  <si>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</si>
  <si>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</si>
  <si>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</si>
  <si>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</si>
  <si>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</si>
  <si>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</si>
  <si>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</si>
  <si>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</si>
  <si>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</si>
  <si>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</si>
  <si>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</si>
  <si>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</si>
  <si>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</si>
  <si>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</si>
  <si>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</si>
  <si>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</si>
  <si>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</si>
  <si>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</si>
  <si>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</si>
  <si>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</si>
  <si>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</si>
  <si>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</si>
  <si>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</si>
  <si>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</si>
  <si>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</si>
  <si>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</si>
  <si>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</si>
  <si>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</si>
  <si>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</si>
  <si>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</si>
  <si>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</si>
  <si>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</si>
  <si>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</si>
  <si>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</si>
  <si>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</si>
  <si>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</si>
  <si>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</si>
  <si>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</si>
  <si>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</si>
  <si>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</si>
  <si>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</si>
  <si>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</si>
  <si>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</si>
  <si>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</si>
  <si>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</si>
  <si>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</si>
  <si>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</si>
  <si>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</si>
  <si>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</si>
  <si>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</si>
  <si>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</si>
  <si>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</si>
  <si>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</si>
  <si>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</si>
  <si>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</si>
  <si>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</si>
  <si>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</si>
  <si>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</si>
  <si>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</si>
  <si>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</si>
  <si>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</si>
  <si>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</si>
  <si>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</si>
  <si>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</si>
  <si>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</si>
  <si>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</si>
  <si>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</si>
  <si>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</si>
  <si>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</si>
  <si>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</si>
  <si>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</si>
  <si>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</si>
  <si>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</si>
  <si>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</si>
  <si>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</si>
  <si>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</si>
  <si>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</si>
  <si>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</si>
  <si>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</si>
  <si>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</si>
  <si>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</si>
  <si>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</si>
  <si>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</si>
  <si>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</si>
  <si>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</si>
  <si>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</si>
  <si>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</si>
  <si>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</si>
  <si>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</si>
  <si>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</si>
  <si>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</si>
  <si>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</si>
  <si>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</si>
  <si>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</si>
  <si>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</si>
  <si>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</si>
  <si>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</si>
  <si>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</si>
  <si>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</si>
  <si>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</si>
  <si>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</si>
  <si>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</si>
  <si>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</si>
  <si>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</si>
  <si>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</si>
  <si>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</si>
  <si>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</si>
  <si>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</si>
  <si>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</si>
  <si>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</si>
  <si>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</si>
  <si>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</si>
  <si>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</si>
  <si>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</si>
  <si>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</si>
  <si>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</si>
  <si>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</si>
  <si>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</si>
  <si>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</si>
  <si>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</si>
  <si>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</si>
  <si>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</si>
  <si>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</si>
  <si>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</si>
  <si>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</si>
  <si>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</si>
  <si>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</si>
  <si>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</si>
  <si>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</si>
  <si>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</si>
  <si>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</si>
  <si>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</si>
  <si>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</si>
  <si>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</si>
  <si>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</si>
  <si>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</si>
  <si>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</si>
  <si>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</si>
  <si>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</si>
  <si>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</si>
  <si>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</si>
  <si>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</si>
  <si>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</si>
  <si>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</si>
  <si>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</si>
  <si>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</si>
  <si>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</si>
  <si>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</si>
  <si>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</si>
  <si>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</si>
  <si>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</si>
  <si>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</si>
  <si>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</si>
  <si>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</si>
  <si>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</si>
  <si>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</si>
  <si>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</si>
  <si>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</si>
  <si>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</si>
  <si>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</si>
  <si>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</si>
  <si>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</si>
  <si>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</si>
  <si>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</si>
  <si>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</si>
  <si>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</si>
  <si>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</si>
  <si>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</si>
  <si>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</si>
  <si>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</si>
  <si>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</si>
  <si>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</si>
  <si>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</si>
  <si>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</si>
  <si>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</si>
  <si>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</si>
  <si>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</si>
  <si>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</si>
  <si>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</si>
  <si>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</si>
  <si>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</si>
  <si>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</si>
  <si>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</si>
  <si>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</si>
  <si>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</si>
  <si>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</si>
  <si>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</si>
  <si>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</si>
  <si>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</si>
  <si>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</si>
  <si>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</si>
  <si>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</si>
  <si>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</si>
  <si>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</si>
  <si>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</si>
  <si>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</si>
  <si>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</si>
  <si>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</si>
  <si>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</si>
  <si>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</si>
  <si>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</si>
  <si>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</si>
  <si>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</si>
  <si>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</si>
  <si>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</si>
  <si>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</si>
  <si>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</si>
  <si>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</si>
  <si>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</si>
  <si>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</si>
  <si>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</si>
  <si>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</si>
  <si>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</si>
  <si>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</si>
  <si>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</si>
  <si>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</si>
  <si>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</si>
  <si>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</si>
  <si>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</si>
  <si>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</si>
  <si>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</si>
  <si>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</si>
  <si>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</si>
  <si>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</si>
  <si>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</si>
  <si>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</si>
  <si>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</si>
  <si>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</si>
  <si>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</si>
  <si>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</si>
  <si>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</si>
  <si>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</si>
  <si>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</si>
  <si>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</si>
  <si>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</si>
  <si>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</si>
  <si>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</si>
  <si>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</si>
  <si>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</si>
  <si>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</si>
  <si>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</si>
  <si>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</si>
  <si>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</si>
  <si>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</si>
  <si>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</si>
  <si>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</si>
  <si>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</si>
  <si>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</si>
  <si>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</si>
  <si>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</si>
  <si>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</si>
  <si>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</si>
  <si>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</si>
  <si>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</si>
  <si>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</si>
  <si>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</si>
  <si>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</si>
  <si>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</si>
  <si>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</si>
  <si>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</si>
  <si>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</si>
  <si>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</si>
  <si>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</si>
  <si>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</si>
  <si>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</si>
  <si>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</si>
  <si>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</si>
  <si>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</si>
  <si>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</si>
  <si>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</si>
  <si>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</si>
  <si>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</si>
  <si>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</si>
  <si>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</si>
  <si>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</si>
  <si>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</si>
  <si>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</si>
  <si>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</si>
  <si>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</si>
  <si>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</si>
  <si>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</si>
  <si>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</si>
  <si>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</si>
  <si>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</si>
  <si>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</si>
  <si>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</si>
  <si>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</si>
  <si>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</si>
  <si>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</si>
  <si>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</si>
  <si>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</si>
  <si>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</si>
  <si>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</si>
  <si>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</si>
  <si>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</si>
  <si>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</si>
  <si>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</si>
  <si>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</si>
  <si>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</si>
  <si>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</si>
  <si>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</si>
  <si>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</si>
  <si>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</si>
  <si>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</si>
  <si>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</si>
  <si>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</si>
  <si>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</si>
  <si>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</si>
  <si>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</si>
  <si>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</si>
  <si>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</si>
  <si>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</si>
  <si>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</si>
  <si>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</si>
  <si>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</si>
  <si>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</si>
  <si>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</si>
  <si>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</si>
  <si>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</si>
  <si>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</si>
  <si>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</si>
  <si>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</si>
  <si>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</si>
  <si>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</si>
  <si>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</si>
  <si>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</si>
  <si>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</si>
  <si>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</si>
  <si>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</si>
  <si>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</si>
  <si>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</si>
  <si>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</si>
  <si>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</si>
  <si>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</si>
  <si>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</si>
  <si>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</si>
  <si>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</si>
  <si>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</si>
  <si>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</si>
  <si>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</si>
  <si>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</si>
  <si>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</si>
  <si>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</si>
  <si>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</si>
  <si>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</si>
  <si>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</si>
  <si>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</si>
  <si>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</si>
  <si>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</si>
  <si>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</si>
  <si>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</si>
  <si>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</si>
  <si>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</si>
  <si>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</si>
  <si>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</si>
  <si>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</si>
  <si>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</si>
  <si>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</si>
  <si>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</si>
  <si>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</si>
  <si>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</si>
  <si>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</si>
  <si>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</si>
  <si>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</si>
  <si>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</si>
  <si>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</si>
  <si>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</si>
  <si>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</si>
  <si>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</si>
  <si>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</si>
  <si>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</si>
  <si>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</si>
  <si>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</si>
  <si>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</si>
  <si>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</si>
  <si>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</si>
  <si>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</si>
  <si>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</si>
  <si>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</si>
  <si>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</si>
  <si>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</si>
  <si>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</si>
  <si>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</si>
  <si>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</si>
  <si>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</si>
  <si>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</si>
  <si>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</si>
  <si>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</si>
  <si>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</si>
  <si>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</si>
  <si>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</si>
  <si>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</si>
  <si>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</si>
  <si>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</si>
  <si>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</si>
  <si>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</si>
  <si>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</si>
  <si>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</si>
  <si>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</si>
  <si>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</si>
  <si>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</si>
  <si>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</si>
  <si>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</si>
  <si>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</si>
  <si>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</si>
  <si>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</si>
  <si>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</si>
  <si>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</si>
  <si>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</si>
  <si>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</si>
  <si>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</si>
  <si>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</si>
  <si>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</si>
  <si>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</si>
  <si>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</si>
  <si>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</si>
  <si>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</si>
  <si>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</si>
  <si>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</si>
  <si>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</si>
  <si>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</si>
  <si>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</si>
  <si>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</si>
  <si>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</si>
  <si>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</si>
  <si>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</si>
  <si>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</si>
  <si>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</si>
  <si>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</si>
  <si>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</si>
  <si>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</si>
  <si>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</si>
  <si>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</si>
  <si>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</si>
  <si>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</si>
  <si>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</si>
  <si>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</si>
  <si>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</si>
  <si>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</si>
  <si>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</si>
  <si>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</si>
  <si>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</si>
  <si>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</si>
  <si>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</si>
  <si>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</si>
  <si>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</si>
  <si>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</si>
  <si>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</si>
  <si>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</si>
  <si>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</si>
  <si>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</si>
  <si>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</si>
  <si>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</si>
  <si>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</si>
  <si>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</si>
  <si>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</si>
  <si>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</si>
  <si>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</si>
  <si>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</si>
  <si>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</si>
  <si>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</si>
  <si>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</si>
  <si>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</si>
  <si>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</si>
  <si>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</si>
  <si>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</si>
  <si>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</si>
  <si>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</si>
  <si>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</si>
  <si>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</si>
  <si>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</si>
  <si>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</si>
  <si>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</si>
  <si>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</si>
  <si>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</si>
  <si>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</si>
  <si>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</si>
  <si>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</si>
  <si>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</si>
  <si>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</si>
  <si>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</si>
  <si>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</si>
  <si>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</si>
  <si>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</si>
  <si>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</si>
  <si>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</si>
  <si>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</si>
  <si>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</si>
  <si>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</si>
  <si>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</si>
  <si>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</si>
  <si>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</si>
  <si>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</si>
  <si>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</si>
  <si>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</si>
  <si>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</si>
  <si>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</si>
  <si>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</si>
  <si>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</si>
  <si>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</si>
  <si>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</si>
  <si>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</si>
  <si>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</si>
  <si>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</si>
  <si>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</si>
  <si>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</si>
  <si>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</si>
  <si>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</si>
  <si>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</si>
  <si>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</si>
  <si>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</si>
  <si>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</si>
  <si>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</si>
  <si>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</si>
  <si>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</si>
  <si>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</si>
  <si>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</si>
  <si>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</si>
  <si>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</si>
  <si>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</si>
  <si>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</si>
  <si>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</si>
  <si>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</si>
  <si>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</si>
  <si>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</si>
  <si>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</si>
  <si>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</si>
  <si>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</si>
  <si>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</si>
  <si>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</si>
  <si>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</si>
  <si>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</si>
  <si>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</si>
  <si>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</si>
  <si>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</si>
  <si>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</si>
  <si>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</si>
  <si>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</si>
  <si>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</si>
  <si>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</si>
  <si>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</si>
  <si>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</si>
  <si>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</si>
  <si>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</si>
  <si>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</si>
  <si>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</si>
  <si>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</si>
  <si>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</si>
  <si>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</si>
  <si>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</si>
  <si>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</si>
  <si>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</si>
  <si>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</si>
  <si>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</si>
  <si>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</si>
  <si>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</si>
  <si>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</si>
  <si>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</si>
  <si>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</si>
  <si>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</si>
  <si>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</si>
  <si>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</si>
  <si>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</si>
  <si>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</si>
  <si>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</si>
  <si>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</si>
  <si>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</si>
  <si>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</si>
  <si>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</si>
  <si>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</si>
  <si>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</si>
  <si>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</si>
  <si>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</si>
  <si>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</si>
  <si>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</si>
  <si>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</si>
  <si>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</si>
  <si>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</si>
  <si>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</si>
  <si>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</si>
  <si>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</si>
  <si>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</si>
  <si>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</si>
  <si>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</si>
  <si>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</si>
  <si>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</si>
  <si>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</si>
  <si>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</si>
  <si>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</si>
  <si>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</si>
  <si>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</si>
  <si>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</si>
  <si>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</si>
  <si>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</si>
  <si>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</si>
  <si>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</si>
  <si>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</si>
  <si>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</si>
  <si>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</si>
  <si>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</si>
  <si>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</si>
  <si>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</si>
  <si>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</si>
  <si>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</si>
  <si>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</si>
  <si>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</si>
  <si>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</si>
  <si>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</si>
  <si>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</si>
  <si>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</si>
  <si>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</si>
  <si>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</si>
  <si>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</si>
  <si>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</si>
  <si>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</si>
  <si>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</si>
  <si>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</si>
  <si>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</si>
  <si>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</si>
  <si>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</si>
  <si>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</si>
  <si>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</si>
  <si>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</si>
  <si>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</si>
  <si>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</si>
  <si>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</si>
  <si>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</si>
  <si>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</si>
  <si>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</si>
  <si>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</si>
  <si>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</si>
  <si>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</si>
  <si>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</si>
  <si>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</si>
  <si>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</si>
  <si>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</si>
  <si>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</si>
  <si>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</si>
  <si>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</si>
  <si>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</si>
  <si>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</si>
  <si>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</si>
  <si>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</si>
  <si>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</si>
  <si>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</si>
  <si>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</si>
  <si>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</si>
  <si>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</si>
  <si>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</si>
  <si>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</si>
  <si>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</si>
  <si>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</si>
  <si>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</si>
  <si>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</si>
  <si>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</si>
  <si>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</si>
  <si>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</si>
  <si>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</si>
  <si>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</si>
  <si>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</si>
  <si>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</si>
  <si>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</si>
  <si>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</si>
  <si>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</si>
  <si>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</si>
  <si>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</si>
  <si>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</si>
  <si>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</si>
  <si>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</si>
  <si>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</si>
  <si>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</si>
  <si>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</si>
  <si>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</si>
  <si>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</si>
  <si>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</si>
  <si>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</si>
  <si>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</si>
  <si>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</si>
  <si>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</si>
  <si>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</si>
  <si>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</si>
  <si>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</si>
  <si>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</si>
  <si>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</si>
  <si>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</si>
  <si>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</si>
  <si>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</si>
  <si>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</si>
  <si>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</si>
  <si>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</si>
  <si>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</si>
  <si>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</si>
  <si>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</si>
  <si>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</si>
  <si>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</si>
  <si>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</si>
  <si>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</si>
  <si>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</si>
  <si>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</si>
  <si>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</si>
  <si>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</si>
  <si>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</si>
  <si>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</si>
  <si>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</si>
  <si>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</si>
  <si>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</si>
  <si>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</si>
  <si>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</si>
  <si>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</si>
  <si>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</si>
  <si>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</si>
  <si>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</si>
  <si>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</si>
  <si>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</si>
  <si>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</si>
  <si>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</si>
  <si>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</si>
  <si>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</si>
  <si>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</si>
  <si>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</si>
  <si>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</si>
  <si>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</si>
  <si>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</si>
  <si>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</si>
  <si>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</si>
  <si>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</si>
  <si>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</si>
  <si>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</si>
  <si>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</si>
  <si>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</si>
  <si>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</si>
  <si>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</si>
  <si>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</si>
  <si>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</si>
  <si>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</si>
  <si>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</si>
  <si>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</si>
  <si>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</si>
  <si>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</si>
  <si>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</si>
  <si>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</si>
  <si>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</si>
  <si>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</si>
  <si>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</si>
  <si>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</si>
  <si>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</si>
  <si>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</si>
  <si>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</si>
  <si>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</si>
  <si>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</si>
  <si>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</si>
  <si>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</si>
  <si>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</si>
  <si>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</si>
  <si>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</si>
  <si>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</si>
  <si>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</si>
  <si>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</si>
  <si>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</si>
  <si>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</si>
  <si>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</si>
  <si>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</si>
  <si>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</si>
  <si>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</si>
  <si>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</si>
  <si>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</si>
  <si>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</si>
  <si>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</si>
  <si>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</si>
  <si>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</si>
  <si>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</si>
  <si>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</si>
  <si>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</si>
  <si>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</si>
  <si>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</si>
  <si>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</si>
  <si>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</si>
  <si>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</si>
  <si>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</si>
  <si>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</si>
  <si>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</si>
  <si>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</si>
  <si>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</si>
  <si>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</si>
  <si>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</si>
  <si>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</si>
  <si>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</si>
  <si>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</si>
  <si>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</si>
  <si>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</si>
  <si>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</si>
  <si>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</si>
  <si>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</si>
  <si>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</si>
  <si>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</si>
  <si>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</si>
  <si>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</si>
  <si>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</si>
  <si>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</si>
  <si>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</si>
  <si>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</si>
  <si>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</si>
  <si>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</si>
  <si>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</si>
  <si>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</si>
  <si>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</si>
  <si>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</si>
  <si>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</si>
  <si>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</si>
  <si>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</si>
  <si>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</si>
  <si>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</si>
  <si>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</si>
  <si>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</si>
  <si>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</si>
  <si>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</si>
  <si>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</si>
  <si>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</si>
  <si>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</si>
  <si>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</si>
  <si>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</si>
  <si>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</si>
  <si>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</si>
  <si>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</si>
  <si>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</si>
  <si>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</si>
  <si>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</si>
  <si>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</si>
  <si>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</si>
  <si>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</si>
  <si>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</si>
  <si>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</si>
  <si>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</si>
  <si>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</si>
  <si>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</si>
  <si>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</si>
  <si>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</si>
  <si>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</si>
  <si>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</si>
  <si>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</si>
  <si>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</si>
  <si>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</si>
  <si>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</si>
  <si>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</si>
  <si>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</si>
  <si>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</si>
  <si>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</si>
  <si>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</si>
  <si>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</si>
  <si>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</si>
  <si>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</si>
  <si>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</si>
  <si>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</si>
  <si>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</si>
  <si>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</si>
  <si>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</si>
  <si>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</si>
  <si>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</si>
  <si>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</si>
  <si>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</si>
  <si>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</si>
  <si>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</si>
  <si>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</si>
  <si>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</si>
  <si>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</si>
  <si>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</si>
  <si>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</si>
  <si>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</si>
  <si>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</si>
  <si>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</si>
  <si>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</si>
  <si>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</si>
  <si>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</si>
  <si>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</si>
  <si>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</si>
  <si>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</si>
  <si>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</si>
  <si>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</si>
  <si>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</si>
  <si>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</si>
  <si>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</si>
  <si>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</si>
  <si>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</si>
  <si>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</si>
  <si>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</si>
  <si>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</si>
  <si>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</si>
  <si>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</si>
  <si>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</si>
  <si>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</si>
  <si>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</si>
  <si>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</si>
  <si>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</si>
  <si>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</si>
  <si>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</si>
  <si>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</si>
  <si>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</si>
  <si>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</si>
  <si>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</si>
  <si>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</si>
  <si>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</si>
  <si>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</si>
  <si>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</si>
  <si>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</si>
  <si>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</si>
  <si>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</si>
  <si>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</si>
  <si>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</si>
  <si>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</si>
  <si>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</si>
  <si>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</si>
  <si>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</si>
  <si>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</si>
  <si>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</si>
  <si>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</si>
  <si>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</si>
  <si>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</si>
  <si>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</si>
  <si>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</si>
  <si>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</si>
  <si>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</si>
  <si>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</si>
  <si>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</si>
  <si>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</si>
  <si>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</si>
  <si>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</si>
  <si>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</si>
  <si>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</si>
  <si>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</si>
  <si>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</si>
  <si>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</si>
  <si>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</si>
  <si>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</si>
  <si>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</si>
  <si>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</si>
  <si>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</si>
  <si>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</si>
  <si>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</si>
  <si>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</si>
  <si>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</si>
  <si>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</si>
  <si>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</si>
  <si>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</si>
  <si>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</si>
  <si>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</si>
  <si>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</si>
  <si>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</si>
  <si>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</si>
  <si>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</si>
  <si>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</si>
  <si>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</si>
  <si>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</si>
  <si>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</si>
  <si>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</si>
  <si>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</si>
  <si>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</si>
  <si>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</si>
  <si>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</si>
  <si>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</si>
  <si>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</si>
  <si>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</si>
  <si>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</si>
  <si>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</si>
  <si>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</si>
  <si>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</si>
  <si>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</si>
  <si>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</si>
  <si>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</si>
  <si>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</si>
  <si>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</si>
  <si>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</si>
  <si>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</si>
  <si>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</si>
  <si>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</si>
  <si>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</si>
  <si>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</si>
  <si>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</si>
  <si>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</si>
  <si>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</si>
  <si>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</si>
  <si>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</si>
  <si>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</si>
  <si>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</si>
  <si>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</si>
  <si>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</si>
  <si>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</si>
  <si>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</si>
  <si>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</si>
  <si>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</si>
  <si>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</si>
  <si>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</si>
  <si>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</si>
  <si>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</si>
  <si>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</si>
  <si>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</si>
  <si>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</si>
  <si>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</si>
  <si>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</si>
  <si>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</si>
  <si>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</si>
  <si>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</si>
  <si>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</si>
  <si>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</si>
  <si>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</si>
  <si>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</si>
  <si>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</si>
  <si>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</si>
  <si>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</si>
  <si>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</si>
  <si>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</si>
  <si>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</si>
  <si>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</si>
  <si>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</si>
  <si>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</si>
  <si>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</si>
  <si>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</si>
  <si>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</si>
  <si>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</si>
  <si>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</si>
  <si>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</si>
  <si>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</si>
  <si>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</si>
  <si>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</si>
  <si>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</si>
  <si>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</si>
  <si>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</si>
  <si>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</si>
  <si>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</si>
  <si>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</si>
  <si>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</si>
  <si>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</si>
  <si>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</si>
  <si>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</si>
  <si>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</si>
  <si>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</si>
  <si>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</si>
  <si>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</si>
  <si>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</si>
  <si>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</si>
  <si>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</si>
  <si>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</si>
  <si>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</si>
  <si>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</si>
  <si>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</si>
  <si>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</si>
  <si>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</si>
  <si>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</si>
  <si>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</si>
  <si>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</si>
  <si>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</si>
  <si>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</si>
  <si>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</si>
  <si>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</si>
  <si>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</si>
  <si>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</si>
  <si>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</si>
  <si>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</si>
  <si>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</si>
  <si>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</si>
  <si>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</si>
  <si>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</si>
  <si>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</si>
  <si>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</si>
  <si>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</si>
  <si>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</si>
  <si>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</si>
  <si>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</si>
  <si>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</si>
  <si>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</si>
  <si>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</si>
  <si>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</si>
  <si>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</si>
  <si>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</si>
  <si>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</si>
  <si>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</si>
  <si>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</si>
  <si>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</si>
  <si>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</si>
  <si>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</si>
  <si>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</si>
  <si>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</si>
  <si>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</si>
  <si>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</si>
  <si>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</si>
  <si>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</si>
  <si>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</si>
  <si>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</si>
  <si>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</si>
  <si>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</si>
  <si>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</si>
  <si>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</si>
  <si>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</si>
  <si>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</si>
  <si>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</si>
  <si>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</si>
  <si>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</si>
  <si>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</si>
  <si>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</si>
  <si>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</si>
  <si>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</si>
  <si>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</si>
  <si>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</si>
  <si>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</si>
  <si>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</si>
  <si>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</si>
  <si>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</si>
  <si>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</si>
  <si>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</si>
  <si>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</si>
  <si>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</si>
  <si>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</si>
  <si>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</si>
  <si>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</si>
  <si>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</si>
  <si>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</si>
  <si>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</si>
  <si>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</si>
  <si>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</si>
  <si>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</si>
  <si>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</si>
  <si>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</si>
  <si>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</si>
  <si>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</si>
  <si>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</si>
  <si>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</si>
  <si>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</si>
  <si>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</si>
  <si>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</si>
  <si>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</si>
  <si>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</si>
  <si>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</si>
  <si>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</si>
  <si>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</si>
  <si>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</si>
  <si>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</si>
  <si>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</si>
  <si>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</si>
  <si>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</si>
  <si>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</si>
  <si>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</si>
  <si>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</si>
  <si>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</si>
  <si>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</si>
  <si>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</si>
  <si>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</si>
  <si>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</si>
  <si>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</si>
  <si>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</si>
  <si>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</si>
  <si>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</si>
  <si>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</si>
  <si>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</si>
  <si>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</si>
  <si>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</si>
  <si>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</si>
  <si>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</si>
  <si>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</si>
  <si>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</si>
  <si>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</si>
  <si>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</si>
  <si>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</si>
  <si>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</si>
  <si>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</si>
  <si>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</si>
  <si>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</si>
  <si>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</si>
  <si>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</si>
  <si>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</si>
  <si>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</si>
  <si>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</si>
  <si>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</si>
  <si>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</si>
  <si>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</si>
  <si>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</si>
  <si>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</si>
  <si>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</si>
  <si>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</si>
  <si>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</si>
  <si>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</si>
  <si>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</si>
  <si>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</si>
  <si>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</si>
  <si>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</si>
  <si>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</si>
  <si>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</si>
  <si>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</si>
  <si>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</si>
  <si>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</si>
  <si>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</si>
  <si>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</si>
  <si>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</si>
  <si>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</si>
  <si>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</si>
  <si>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</si>
  <si>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</si>
  <si>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</si>
  <si>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</si>
  <si>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</si>
  <si>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</si>
  <si>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</si>
  <si>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</si>
  <si>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</si>
  <si>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</si>
  <si>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</si>
  <si>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</si>
  <si>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</si>
  <si>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</si>
  <si>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</si>
  <si>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</si>
  <si>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</si>
  <si>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</si>
  <si>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</si>
  <si>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</si>
  <si>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</si>
  <si>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</si>
  <si>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</si>
  <si>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</si>
  <si>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</si>
  <si>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</si>
  <si>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</si>
  <si>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</si>
  <si>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</si>
  <si>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</si>
  <si>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</si>
  <si>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</si>
  <si>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</si>
  <si>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</si>
  <si>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</si>
  <si>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</si>
  <si>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</si>
  <si>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</si>
  <si>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</si>
  <si>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</si>
  <si>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</si>
  <si>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</si>
  <si>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</si>
  <si>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</si>
  <si>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</si>
  <si>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</si>
  <si>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</si>
  <si>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</si>
  <si>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</si>
  <si>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</si>
  <si>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</si>
  <si>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</si>
  <si>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</si>
  <si>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</si>
  <si>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</si>
  <si>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</si>
  <si>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</si>
  <si>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</si>
  <si>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</si>
  <si>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</si>
  <si>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</si>
  <si>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</si>
  <si>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</si>
  <si>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</si>
  <si>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</si>
  <si>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</si>
  <si>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</si>
  <si>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</si>
  <si>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</si>
  <si>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</si>
  <si>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</si>
  <si>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</si>
  <si>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</si>
  <si>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</si>
  <si>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</si>
  <si>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</si>
  <si>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</si>
  <si>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</si>
  <si>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</si>
  <si>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</si>
  <si>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</si>
  <si>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</si>
  <si>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</si>
  <si>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</si>
  <si>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</si>
  <si>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</si>
  <si>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</si>
  <si>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</si>
  <si>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</si>
  <si>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</si>
  <si>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</si>
  <si>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</si>
  <si>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</si>
  <si>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</si>
  <si>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</si>
  <si>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</si>
  <si>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</si>
  <si>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</si>
  <si>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</si>
  <si>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</si>
  <si>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</si>
  <si>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</si>
  <si>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</si>
  <si>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</si>
  <si>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</si>
  <si>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</si>
  <si>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</si>
  <si>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</si>
  <si>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</si>
  <si>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</si>
  <si>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</si>
  <si>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</si>
  <si>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</si>
  <si>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</si>
  <si>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</si>
  <si>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</si>
  <si>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</si>
  <si>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</si>
  <si>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</si>
  <si>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</si>
  <si>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</si>
  <si>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</si>
  <si>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</si>
  <si>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</si>
  <si>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</si>
  <si>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</si>
  <si>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</si>
  <si>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</si>
  <si>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</si>
  <si>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</si>
  <si>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</si>
  <si>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</si>
  <si>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</si>
  <si>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</si>
  <si>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</si>
  <si>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</si>
  <si>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</si>
  <si>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</si>
  <si>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</si>
  <si>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</si>
  <si>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</si>
  <si>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</si>
  <si>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</si>
  <si>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</si>
  <si>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</si>
  <si>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</si>
  <si>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</si>
  <si>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</si>
  <si>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</si>
  <si>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</si>
  <si>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</si>
  <si>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</si>
  <si>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</si>
  <si>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</si>
  <si>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</si>
  <si>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</si>
  <si>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</si>
  <si>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</si>
  <si>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</si>
  <si>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</si>
  <si>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</si>
  <si>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</si>
  <si>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</si>
  <si>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</si>
  <si>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</si>
  <si>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</si>
  <si>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</si>
  <si>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</si>
  <si>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</si>
  <si>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</si>
  <si>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</si>
  <si>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</si>
  <si>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</si>
  <si>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</si>
  <si>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</si>
  <si>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</si>
  <si>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</si>
  <si>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</si>
  <si>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</si>
  <si>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</si>
  <si>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</si>
  <si>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</si>
  <si>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</si>
  <si>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</si>
  <si>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</si>
  <si>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</si>
  <si>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</si>
  <si>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</si>
  <si>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</si>
  <si>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</si>
  <si>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</si>
  <si>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</si>
  <si>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</si>
  <si>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</si>
  <si>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</si>
  <si>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</si>
  <si>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</si>
  <si>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</si>
  <si>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</si>
  <si>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</si>
  <si>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</si>
  <si>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</si>
  <si>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</si>
  <si>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</si>
  <si>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</si>
  <si>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</si>
  <si>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</si>
  <si>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</si>
  <si>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</si>
  <si>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</si>
  <si>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</si>
  <si>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</si>
  <si>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</si>
  <si>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</si>
  <si>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</si>
  <si>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</si>
  <si>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</si>
  <si>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</si>
  <si>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</si>
  <si>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</si>
  <si>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</si>
  <si>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</si>
  <si>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</si>
  <si>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</si>
  <si>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</si>
  <si>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</si>
  <si>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</si>
  <si>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</si>
  <si>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</si>
  <si>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</si>
  <si>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</si>
  <si>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</si>
  <si>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</si>
  <si>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</si>
  <si>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</si>
  <si>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</si>
  <si>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</si>
  <si>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</si>
  <si>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</si>
  <si>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</si>
  <si>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</si>
  <si>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</si>
  <si>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</si>
  <si>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</si>
  <si>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</si>
  <si>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</si>
  <si>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</si>
  <si>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</si>
  <si>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</si>
  <si>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</si>
  <si>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</si>
  <si>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</si>
  <si>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</si>
  <si>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</si>
  <si>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</si>
  <si>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</si>
  <si>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</si>
  <si>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</si>
  <si>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</si>
  <si>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</si>
  <si>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</si>
  <si>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</si>
  <si>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</si>
  <si>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</si>
  <si>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</si>
  <si>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</si>
  <si>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</si>
  <si>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</si>
  <si>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</si>
  <si>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</si>
  <si>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</si>
  <si>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</si>
  <si>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</si>
  <si>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</si>
  <si>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</si>
  <si>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</si>
  <si>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</si>
  <si>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</si>
  <si>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</si>
  <si>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</si>
  <si>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</si>
  <si>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</si>
  <si>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</si>
  <si>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</si>
  <si>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</si>
  <si>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</si>
  <si>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</si>
  <si>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</si>
  <si>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</si>
  <si>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</si>
  <si>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</si>
  <si>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</si>
  <si>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</si>
  <si>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</si>
  <si>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</si>
  <si>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</si>
  <si>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</si>
  <si>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</si>
  <si>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</si>
  <si>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</si>
  <si>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</si>
  <si>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</si>
  <si>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</si>
  <si>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</si>
  <si>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</si>
  <si>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</si>
  <si>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</si>
  <si>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</si>
  <si>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</si>
  <si>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</si>
  <si>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</si>
  <si>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</si>
  <si>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</si>
  <si>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</si>
  <si>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</si>
  <si>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</si>
  <si>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</si>
  <si>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</si>
  <si>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</si>
  <si>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</si>
  <si>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</si>
  <si>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</si>
  <si>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</si>
  <si>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</si>
  <si>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</si>
  <si>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</si>
  <si>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</si>
  <si>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</si>
  <si>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</si>
  <si>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</si>
  <si>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</si>
  <si>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</si>
  <si>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</si>
  <si>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</si>
  <si>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</si>
  <si>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</si>
  <si>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</si>
  <si>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</si>
  <si>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</si>
  <si>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</si>
  <si>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</si>
  <si>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</si>
  <si>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</si>
  <si>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</si>
  <si>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</si>
  <si>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</si>
  <si>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</si>
  <si>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</si>
  <si>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</si>
  <si>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</si>
  <si>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</si>
  <si>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</si>
  <si>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</si>
  <si>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</si>
  <si>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</si>
  <si>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</si>
  <si>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</si>
  <si>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</si>
  <si>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</si>
  <si>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</si>
  <si>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</si>
  <si>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</si>
  <si>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</si>
  <si>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</si>
  <si>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</si>
  <si>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</si>
  <si>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</si>
  <si>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</si>
  <si>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</si>
  <si>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</si>
  <si>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</si>
  <si>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</si>
  <si>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</si>
  <si>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</si>
  <si>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</si>
  <si>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</si>
  <si>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</si>
  <si>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</si>
  <si>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</si>
  <si>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</si>
  <si>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</si>
  <si>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</si>
  <si>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</si>
  <si>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</si>
  <si>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</si>
  <si>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</si>
  <si>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</si>
  <si>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</si>
  <si>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</si>
  <si>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</si>
  <si>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</si>
  <si>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</si>
  <si>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</si>
  <si>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</si>
  <si>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</si>
  <si>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</si>
  <si>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</si>
  <si>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</si>
  <si>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</si>
  <si>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</si>
  <si>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</si>
  <si>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</si>
  <si>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</si>
  <si>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</si>
  <si>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</si>
  <si>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</si>
  <si>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</si>
  <si>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</si>
  <si>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</si>
  <si>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</si>
  <si>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</si>
  <si>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</si>
  <si>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</si>
  <si>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</si>
  <si>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</si>
  <si>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</si>
  <si>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</si>
  <si>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</si>
  <si>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</si>
  <si>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</si>
  <si>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</si>
  <si>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</si>
  <si>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</si>
  <si>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</si>
  <si>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</si>
  <si>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</si>
  <si>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</si>
  <si>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</si>
  <si>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</si>
  <si>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</si>
  <si>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</si>
  <si>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</si>
  <si>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</si>
  <si>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</si>
  <si>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</si>
  <si>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</si>
  <si>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</si>
  <si>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</si>
  <si>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</si>
  <si>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</si>
  <si>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</si>
  <si>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</si>
  <si>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</si>
  <si>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</si>
  <si>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</si>
  <si>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</si>
  <si>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</si>
  <si>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</si>
  <si>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</si>
  <si>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</si>
  <si>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</si>
  <si>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</si>
  <si>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</si>
  <si>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</si>
  <si>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</si>
  <si>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</si>
  <si>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</si>
  <si>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</si>
  <si>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</si>
  <si>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</si>
  <si>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</si>
  <si>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</si>
  <si>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</si>
  <si>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</si>
  <si>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</si>
  <si>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</si>
  <si>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</si>
  <si>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</si>
  <si>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</si>
  <si>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</si>
  <si>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</si>
  <si>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</si>
  <si>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</si>
  <si>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</si>
  <si>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</si>
  <si>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</si>
  <si>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</si>
  <si>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</si>
  <si>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</si>
  <si>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</si>
  <si>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</si>
  <si>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</si>
  <si>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</si>
  <si>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</si>
  <si>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</si>
  <si>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</si>
  <si>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</si>
  <si>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</si>
  <si>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</si>
  <si>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</si>
  <si>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</si>
  <si>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</si>
  <si>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</si>
  <si>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</si>
  <si>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</si>
  <si>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</si>
  <si>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</si>
  <si>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</si>
  <si>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</si>
  <si>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</si>
  <si>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</si>
  <si>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</si>
  <si>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</si>
  <si>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</si>
  <si>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</si>
  <si>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</si>
  <si>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</si>
  <si>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</si>
  <si>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</si>
  <si>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</si>
  <si>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</si>
  <si>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</si>
  <si>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</si>
  <si>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</si>
  <si>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</si>
  <si>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</si>
  <si>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</si>
  <si>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</si>
  <si>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</si>
  <si>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</si>
  <si>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</si>
  <si>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</si>
  <si>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</si>
  <si>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</si>
  <si>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</si>
  <si>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</si>
  <si>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</si>
  <si>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</si>
  <si>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</si>
  <si>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</si>
  <si>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</si>
  <si>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</si>
  <si>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</si>
  <si>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</si>
  <si>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</si>
  <si>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</si>
  <si>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</si>
  <si>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</si>
  <si>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</si>
  <si>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</si>
  <si>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</si>
  <si>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</si>
  <si>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</si>
  <si>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</si>
  <si>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</si>
  <si>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</si>
  <si>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</si>
  <si>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</si>
  <si>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</si>
  <si>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</si>
  <si>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</si>
  <si>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</si>
  <si>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</si>
  <si>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</si>
  <si>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</si>
  <si>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</si>
  <si>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</si>
  <si>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</si>
  <si>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</si>
  <si>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</si>
  <si>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</si>
  <si>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</si>
  <si>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</si>
  <si>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</si>
  <si>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</si>
  <si>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</si>
  <si>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</si>
  <si>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</si>
  <si>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</si>
  <si>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</si>
  <si>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</si>
  <si>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</si>
  <si>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</si>
  <si>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</si>
  <si>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</si>
  <si>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</si>
  <si>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</si>
  <si>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</si>
  <si>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</si>
  <si>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</si>
  <si>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</si>
  <si>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</si>
  <si>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</si>
  <si>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</si>
  <si>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</si>
  <si>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</si>
  <si>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</si>
  <si>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</si>
  <si>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</si>
  <si>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</si>
  <si>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</si>
  <si>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</si>
  <si>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</si>
  <si>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</si>
  <si>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</si>
  <si>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</si>
  <si>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</si>
  <si>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</si>
  <si>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</si>
  <si>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</si>
  <si>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</si>
  <si>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</si>
  <si>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</si>
  <si>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</si>
  <si>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</si>
  <si>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</si>
  <si>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</si>
  <si>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</si>
  <si>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</si>
  <si>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</si>
  <si>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</si>
  <si>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</si>
  <si>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</si>
  <si>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</si>
  <si>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</si>
  <si>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</si>
  <si>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</si>
  <si>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</si>
  <si>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</si>
  <si>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</si>
  <si>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</si>
  <si>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</si>
  <si>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</si>
  <si>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</si>
  <si>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</si>
  <si>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</si>
  <si>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</si>
  <si>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</si>
  <si>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</si>
  <si>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</si>
  <si>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</si>
  <si>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</si>
  <si>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</si>
  <si>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</si>
  <si>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</si>
  <si>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</si>
  <si>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</si>
  <si>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</si>
  <si>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</si>
  <si>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</si>
  <si>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</si>
  <si>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</si>
  <si>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</si>
  <si>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</si>
  <si>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</si>
  <si>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</si>
  <si>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</si>
  <si>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</si>
  <si>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</si>
  <si>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</si>
  <si>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</si>
  <si>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</si>
  <si>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</si>
  <si>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</si>
  <si>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</si>
  <si>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</si>
  <si>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</si>
  <si>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</si>
  <si>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</si>
  <si>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</si>
  <si>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</si>
  <si>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</si>
  <si>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</si>
  <si>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</si>
  <si>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</si>
  <si>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</si>
  <si>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</si>
  <si>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</si>
  <si>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</si>
  <si>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</si>
  <si>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</si>
  <si>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</si>
  <si>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</si>
  <si>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</si>
  <si>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</si>
  <si>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</si>
  <si>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</si>
  <si>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</si>
  <si>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</si>
  <si>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</si>
  <si>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</si>
  <si>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</si>
  <si>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</si>
  <si>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</si>
  <si>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</si>
  <si>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</si>
  <si>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</si>
  <si>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</si>
  <si>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</si>
  <si>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</si>
  <si>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</si>
  <si>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</si>
  <si>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</si>
  <si>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</si>
  <si>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</si>
  <si>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</si>
  <si>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</si>
  <si>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</si>
  <si>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</si>
  <si>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</si>
  <si>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</si>
  <si>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</si>
  <si>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</si>
  <si>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</si>
  <si>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</si>
  <si>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</si>
  <si>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</si>
  <si>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</si>
  <si>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</si>
  <si>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</si>
  <si>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</si>
  <si>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</si>
  <si>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</si>
  <si>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</si>
  <si>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</si>
  <si>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</si>
  <si>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</si>
  <si>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</si>
  <si>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</si>
  <si>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</si>
  <si>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</si>
  <si>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</si>
  <si>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</si>
  <si>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</si>
  <si>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</si>
  <si>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</si>
  <si>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</si>
  <si>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</si>
  <si>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</si>
  <si>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</si>
  <si>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</si>
  <si>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</si>
  <si>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</si>
  <si>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</si>
  <si>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</si>
  <si>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</si>
  <si>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</si>
  <si>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</si>
  <si>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</si>
  <si>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</si>
  <si>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</si>
  <si>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</si>
  <si>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</si>
  <si>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</si>
  <si>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</si>
  <si>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</si>
  <si>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</si>
  <si>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</si>
  <si>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</si>
  <si>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</si>
  <si>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</si>
  <si>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</si>
  <si>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</si>
  <si>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</si>
  <si>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</si>
  <si>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</si>
  <si>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</si>
  <si>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</si>
  <si>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</si>
  <si>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</si>
  <si>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</si>
  <si>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</si>
  <si>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</si>
  <si>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</si>
  <si>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</si>
  <si>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</si>
  <si>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</si>
  <si>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</si>
  <si>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</si>
  <si>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</si>
  <si>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</si>
  <si>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</si>
  <si>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</si>
  <si>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</si>
  <si>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</si>
  <si>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</si>
  <si>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</si>
  <si>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</si>
  <si>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</si>
  <si>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</si>
  <si>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</si>
  <si>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</si>
  <si>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</si>
  <si>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</si>
  <si>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</si>
  <si>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</si>
  <si>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</si>
  <si>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</si>
  <si>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</si>
  <si>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</si>
  <si>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</si>
  <si>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</si>
  <si>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</si>
  <si>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</si>
  <si>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</si>
  <si>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</si>
  <si>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</si>
  <si>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</si>
  <si>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</si>
  <si>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</si>
  <si>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</si>
  <si>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</si>
  <si>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</si>
  <si>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</si>
  <si>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</si>
  <si>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</si>
  <si>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</si>
  <si>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</si>
  <si>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</si>
  <si>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</si>
  <si>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</si>
  <si>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</si>
  <si>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</si>
  <si>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</si>
  <si>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</si>
  <si>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</si>
  <si>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</si>
  <si>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</si>
  <si>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</si>
  <si>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</si>
  <si>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</si>
  <si>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</si>
  <si>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</si>
  <si>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</si>
  <si>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</si>
  <si>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</si>
  <si>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</si>
  <si>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</si>
  <si>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</si>
  <si>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</si>
  <si>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</si>
  <si>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</si>
  <si>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</si>
  <si>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</si>
  <si>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</si>
  <si>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</si>
  <si>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</si>
  <si>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</si>
  <si>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</si>
  <si>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</si>
  <si>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</si>
  <si>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</si>
  <si>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</si>
  <si>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</si>
  <si>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</si>
  <si>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</si>
  <si>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</si>
  <si>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</si>
  <si>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</si>
  <si>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</si>
  <si>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</si>
  <si>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</si>
  <si>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</si>
  <si>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</si>
  <si>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</si>
  <si>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</si>
  <si>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</si>
  <si>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</si>
  <si>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</si>
  <si>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</si>
  <si>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</si>
  <si>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</si>
  <si>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</si>
  <si>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</si>
  <si>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</si>
  <si>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</si>
  <si>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</si>
  <si>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</si>
  <si>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</si>
  <si>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</si>
  <si>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</si>
  <si>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</si>
  <si>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</si>
  <si>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</si>
  <si>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</si>
  <si>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</si>
  <si>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</si>
  <si>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</si>
  <si>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</si>
  <si>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</si>
  <si>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</si>
  <si>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</si>
  <si>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</si>
  <si>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</si>
  <si>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</si>
  <si>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</si>
  <si>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</si>
  <si>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</si>
  <si>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</si>
  <si>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</si>
  <si>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</si>
  <si>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</si>
  <si>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</si>
  <si>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</si>
  <si>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</si>
  <si>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</si>
  <si>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</si>
  <si>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</si>
  <si>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</si>
  <si>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</si>
  <si>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</si>
  <si>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</si>
  <si>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</si>
  <si>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</si>
  <si>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</si>
  <si>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</si>
  <si>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</si>
  <si>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</si>
  <si>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</si>
  <si>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</si>
  <si>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</si>
  <si>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</si>
  <si>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</si>
  <si>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</si>
  <si>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</si>
  <si>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</si>
  <si>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</si>
  <si>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</si>
  <si>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</si>
  <si>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</si>
  <si>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</si>
  <si>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</si>
  <si>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</si>
  <si>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</si>
  <si>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</si>
  <si>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</si>
  <si>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</si>
  <si>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</si>
  <si>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</si>
  <si>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</si>
  <si>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</si>
  <si>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</si>
  <si>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</si>
  <si>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</si>
  <si>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</si>
  <si>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</si>
  <si>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</si>
  <si>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</si>
  <si>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</si>
  <si>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</si>
  <si>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</si>
  <si>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</si>
  <si>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</si>
  <si>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</si>
  <si>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</si>
  <si>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</si>
  <si>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</si>
  <si>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</si>
  <si>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</si>
  <si>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</si>
  <si>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</si>
  <si>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</si>
  <si>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</si>
  <si>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</si>
  <si>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</si>
  <si>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</si>
  <si>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</si>
  <si>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</si>
  <si>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</si>
  <si>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</si>
  <si>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</si>
  <si>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</si>
  <si>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</si>
  <si>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</si>
  <si>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</si>
  <si>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</si>
  <si>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</si>
  <si>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</si>
  <si>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</si>
  <si>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</si>
  <si>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</si>
  <si>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</si>
  <si>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</si>
  <si>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</si>
  <si>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</si>
  <si>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</si>
  <si>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</si>
  <si>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</si>
  <si>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</si>
  <si>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</si>
  <si>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</si>
  <si>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</si>
  <si>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</si>
  <si>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</si>
  <si>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</si>
  <si>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</si>
  <si>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</si>
  <si>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</si>
  <si>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</si>
  <si>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</si>
  <si>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</si>
  <si>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</si>
  <si>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</si>
  <si>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</si>
  <si>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</si>
  <si>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</si>
  <si>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</si>
  <si>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</si>
  <si>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</si>
  <si>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</si>
  <si>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</si>
  <si>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</si>
  <si>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</si>
  <si>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</si>
  <si>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</si>
  <si>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</si>
  <si>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</si>
  <si>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</si>
  <si>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</si>
  <si>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</si>
  <si>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</si>
  <si>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</si>
  <si>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</si>
  <si>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</si>
  <si>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</si>
  <si>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</si>
  <si>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</si>
  <si>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</si>
  <si>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</si>
  <si>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</si>
  <si>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</si>
  <si>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</si>
  <si>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</si>
  <si>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</si>
  <si>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</si>
  <si>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</si>
  <si>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</si>
  <si>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</si>
  <si>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</si>
  <si>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</si>
  <si>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</si>
  <si>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</si>
  <si>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</si>
  <si>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</si>
  <si>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</si>
  <si>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</si>
  <si>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</si>
  <si>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</si>
  <si>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</si>
  <si>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</si>
  <si>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</si>
  <si>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</si>
  <si>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</si>
  <si>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</si>
  <si>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</si>
  <si>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</si>
  <si>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</si>
  <si>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</si>
  <si>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</si>
  <si>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</si>
  <si>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</si>
  <si>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</si>
  <si>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</si>
  <si>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</si>
  <si>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</si>
  <si>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</si>
  <si>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</si>
  <si>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</si>
  <si>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</si>
  <si>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</si>
  <si>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</si>
  <si>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</si>
  <si>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</si>
  <si>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</si>
  <si>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</si>
  <si>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</si>
  <si>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</si>
  <si>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</si>
  <si>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</si>
  <si>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</si>
  <si>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</si>
  <si>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</si>
  <si>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</si>
  <si>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</si>
  <si>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</si>
  <si>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</si>
  <si>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</si>
  <si>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</si>
  <si>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</si>
  <si>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</si>
  <si>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</si>
  <si>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</si>
  <si>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</si>
  <si>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</si>
  <si>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</si>
  <si>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</si>
  <si>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</si>
  <si>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</si>
  <si>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</si>
  <si>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</si>
  <si>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</si>
  <si>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</si>
  <si>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</si>
  <si>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</si>
  <si>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</si>
  <si>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</si>
  <si>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</si>
  <si>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</si>
  <si>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</si>
  <si>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</si>
  <si>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</si>
  <si>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</si>
  <si>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</si>
  <si>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</si>
  <si>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</si>
  <si>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</si>
  <si>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</si>
  <si>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</si>
  <si>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</si>
  <si>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</si>
  <si>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</si>
  <si>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</si>
  <si>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</si>
  <si>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</si>
  <si>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</si>
  <si>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</si>
  <si>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</si>
  <si>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</si>
  <si>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</si>
  <si>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</si>
  <si>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</si>
  <si>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</si>
  <si>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</si>
  <si>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</si>
  <si>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</si>
  <si>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</si>
  <si>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</si>
  <si>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</si>
  <si>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</si>
  <si>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</si>
  <si>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</si>
  <si>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</si>
  <si>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</si>
  <si>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</si>
  <si>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</si>
  <si>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</si>
  <si>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</si>
  <si>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</si>
  <si>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</si>
  <si>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</si>
  <si>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</si>
  <si>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</si>
  <si>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</si>
  <si>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</si>
  <si>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</si>
  <si>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</si>
  <si>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</si>
  <si>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</si>
  <si>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</si>
  <si>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</si>
  <si>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</si>
  <si>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</si>
  <si>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</si>
  <si>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</si>
  <si>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</si>
  <si>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</si>
  <si>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</si>
  <si>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</si>
  <si>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</si>
  <si>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</si>
  <si>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</si>
  <si>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</si>
  <si>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</si>
  <si>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</si>
  <si>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</si>
  <si>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</si>
  <si>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</si>
  <si>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</si>
  <si>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</si>
  <si>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</si>
  <si>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</si>
  <si>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</si>
  <si>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</si>
  <si>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</si>
  <si>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</si>
  <si>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</si>
  <si>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</si>
  <si>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</si>
  <si>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</si>
  <si>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</si>
  <si>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</si>
  <si>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</si>
  <si>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</si>
  <si>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</si>
  <si>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</si>
  <si>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</si>
  <si>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</si>
  <si>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</si>
  <si>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</si>
  <si>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</si>
  <si>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</si>
  <si>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</si>
  <si>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</si>
  <si>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</si>
  <si>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</si>
  <si>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</si>
  <si>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</si>
  <si>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</si>
  <si>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</si>
  <si>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</si>
  <si>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</si>
  <si>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</si>
  <si>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</si>
  <si>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</si>
  <si>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</si>
  <si>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</si>
  <si>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</si>
  <si>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</si>
  <si>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</si>
  <si>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</si>
  <si>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</si>
  <si>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</si>
  <si>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</si>
  <si>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</si>
  <si>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</si>
  <si>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</si>
  <si>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</si>
  <si>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</si>
  <si>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</si>
  <si>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</si>
  <si>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</si>
  <si>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</si>
  <si>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</si>
  <si>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</si>
  <si>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</si>
  <si>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</si>
  <si>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</si>
  <si>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</si>
  <si>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</si>
  <si>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</si>
  <si>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</si>
  <si>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</si>
  <si>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</si>
  <si>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</si>
  <si>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</si>
  <si>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</si>
  <si>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</si>
  <si>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</si>
  <si>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</si>
  <si>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</si>
  <si>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</si>
  <si>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</si>
  <si>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</si>
  <si>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</si>
  <si>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</si>
  <si>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</si>
  <si>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</si>
  <si>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</si>
  <si>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</si>
  <si>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</si>
  <si>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</si>
  <si>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</si>
  <si>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</si>
  <si>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</si>
  <si>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</si>
  <si>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</si>
  <si>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</si>
  <si>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</si>
  <si>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</si>
  <si>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</si>
  <si>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</si>
  <si>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</si>
  <si>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</si>
  <si>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</si>
  <si>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</si>
  <si>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</si>
  <si>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</si>
  <si>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</si>
  <si>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</si>
  <si>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</si>
  <si>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</si>
  <si>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</si>
  <si>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</si>
  <si>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</si>
  <si>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</si>
  <si>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</si>
  <si>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</si>
  <si>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</si>
  <si>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</si>
  <si>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</si>
  <si>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</si>
  <si>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</si>
  <si>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</si>
  <si>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</si>
  <si>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</si>
  <si>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</si>
  <si>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</si>
  <si>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</si>
  <si>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</si>
  <si>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</si>
  <si>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</si>
  <si>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</si>
  <si>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</si>
  <si>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</si>
  <si>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</si>
  <si>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</si>
  <si>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</si>
  <si>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</si>
  <si>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</si>
  <si>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</si>
  <si>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</si>
  <si>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</si>
  <si>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</si>
  <si>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</si>
  <si>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</si>
  <si>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</si>
  <si>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</si>
  <si>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</si>
  <si>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</si>
  <si>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</si>
  <si>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</si>
  <si>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</si>
  <si>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</si>
  <si>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</si>
  <si>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</si>
  <si>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</si>
  <si>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</si>
  <si>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</si>
  <si>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</si>
  <si>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</si>
  <si>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</si>
  <si>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</si>
  <si>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</si>
  <si>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</si>
  <si>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</si>
  <si>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</si>
  <si>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</si>
  <si>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</si>
  <si>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</si>
  <si>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</si>
  <si>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</si>
  <si>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</si>
  <si>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</si>
  <si>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</si>
  <si>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</si>
  <si>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</si>
  <si>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</si>
  <si>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</si>
  <si>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</si>
  <si>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</si>
  <si>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</si>
  <si>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</si>
  <si>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</si>
  <si>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</si>
  <si>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</si>
  <si>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</si>
  <si>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</si>
  <si>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</si>
  <si>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</si>
  <si>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</si>
  <si>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</si>
  <si>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</si>
  <si>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</si>
  <si>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</si>
  <si>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</si>
  <si>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</si>
  <si>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</si>
  <si>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</si>
  <si>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</si>
  <si>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</si>
  <si>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</si>
  <si>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</si>
  <si>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</si>
  <si>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</si>
  <si>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</si>
  <si>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</si>
  <si>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</si>
  <si>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</si>
  <si>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</si>
  <si>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</si>
  <si>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</si>
  <si>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</si>
  <si>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</si>
  <si>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</si>
  <si>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</si>
  <si>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</si>
  <si>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</si>
  <si>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</si>
  <si>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</si>
  <si>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</si>
  <si>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</si>
  <si>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</si>
  <si>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</si>
  <si>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</si>
  <si>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</si>
  <si>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</si>
  <si>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</si>
  <si>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</si>
  <si>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</si>
  <si>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</si>
  <si>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</si>
  <si>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</si>
  <si>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</si>
  <si>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</si>
  <si>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</si>
  <si>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</si>
  <si>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</si>
  <si>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</si>
  <si>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</si>
  <si>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</si>
  <si>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</si>
  <si>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</si>
  <si>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</si>
  <si>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</si>
  <si>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</si>
  <si>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</si>
  <si>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</si>
  <si>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</si>
  <si>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</si>
  <si>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</si>
  <si>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</si>
  <si>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</si>
  <si>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</si>
  <si>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</si>
  <si>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</si>
  <si>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</si>
  <si>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</si>
  <si>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</si>
  <si>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</si>
  <si>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</si>
  <si>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</si>
  <si>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</si>
  <si>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</si>
  <si>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</si>
  <si>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</si>
  <si>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</si>
  <si>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</si>
  <si>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</si>
  <si>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</si>
  <si>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</si>
  <si>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</si>
  <si>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</si>
  <si>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</si>
  <si>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</si>
  <si>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</si>
  <si>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</si>
  <si>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</si>
  <si>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</si>
  <si>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</si>
  <si>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</si>
  <si>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</si>
  <si>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</si>
  <si>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</si>
  <si>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</si>
  <si>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</si>
  <si>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</si>
  <si>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</si>
  <si>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</si>
  <si>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</si>
  <si>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</si>
  <si>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</si>
  <si>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</si>
  <si>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</si>
  <si>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</si>
  <si>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</si>
  <si>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</si>
  <si>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</si>
  <si>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</si>
  <si>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</si>
  <si>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</si>
  <si>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</si>
  <si>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</si>
  <si>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</si>
  <si>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</si>
  <si>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</si>
  <si>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</si>
  <si>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</si>
  <si>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</si>
  <si>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</si>
  <si>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</si>
  <si>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</si>
  <si>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</si>
  <si>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</si>
  <si>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</si>
  <si>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</si>
  <si>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</si>
  <si>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</si>
  <si>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</si>
  <si>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</si>
  <si>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</si>
  <si>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</si>
  <si>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</si>
  <si>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</si>
  <si>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</si>
  <si>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</si>
  <si>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</si>
  <si>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</si>
  <si>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</si>
  <si>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</si>
  <si>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</si>
  <si>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</si>
  <si>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</si>
  <si>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</si>
  <si>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</si>
  <si>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</si>
  <si>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</si>
  <si>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</si>
  <si>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</si>
  <si>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</si>
  <si>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</si>
  <si>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</si>
  <si>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</si>
  <si>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</si>
  <si>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</si>
  <si>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</si>
  <si>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</si>
  <si>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</si>
  <si>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</si>
  <si>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</si>
  <si>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</si>
  <si>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</si>
  <si>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</si>
  <si>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</si>
  <si>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</si>
  <si>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</si>
  <si>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</si>
  <si>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</si>
  <si>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</si>
  <si>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</si>
  <si>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</si>
  <si>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</si>
  <si>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</si>
  <si>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</si>
  <si>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</si>
  <si>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</si>
  <si>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</si>
  <si>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</si>
  <si>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</si>
  <si>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</si>
  <si>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</si>
  <si>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</si>
  <si>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</si>
  <si>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</si>
  <si>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</si>
  <si>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</si>
  <si>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</si>
  <si>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</si>
  <si>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</si>
  <si>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</si>
  <si>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</si>
  <si>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</si>
  <si>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</si>
  <si>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</si>
  <si>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</si>
  <si>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</si>
  <si>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</si>
  <si>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</si>
  <si>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</si>
  <si>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</si>
  <si>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</si>
  <si>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</si>
  <si>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</si>
  <si>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</si>
  <si>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</si>
  <si>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</si>
  <si>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</si>
  <si>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</si>
  <si>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</si>
  <si>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</si>
  <si>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</si>
  <si>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</si>
  <si>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</si>
  <si>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</si>
  <si>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</si>
  <si>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</si>
  <si>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</si>
  <si>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</si>
  <si>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</si>
  <si>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</si>
  <si>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</si>
  <si>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</si>
  <si>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</si>
  <si>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</si>
  <si>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</si>
  <si>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</si>
  <si>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</si>
  <si>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</si>
  <si>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</si>
  <si>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</si>
  <si>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</si>
  <si>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</si>
  <si>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</si>
  <si>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</si>
  <si>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</si>
  <si>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</si>
  <si>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</si>
  <si>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</si>
  <si>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</si>
  <si>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</si>
  <si>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</si>
  <si>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</si>
  <si>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</si>
  <si>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</si>
  <si>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</si>
  <si>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</si>
  <si>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</si>
  <si>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</si>
  <si>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</si>
  <si>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</si>
  <si>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</si>
  <si>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</si>
  <si>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</si>
  <si>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</si>
  <si>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</si>
  <si>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</si>
  <si>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</si>
  <si>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</si>
  <si>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</si>
  <si>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</si>
  <si>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</si>
  <si>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</si>
  <si>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</si>
  <si>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</si>
  <si>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</si>
  <si>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</si>
  <si>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</si>
  <si>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</si>
  <si>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</si>
  <si>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</si>
  <si>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</si>
  <si>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</si>
  <si>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</si>
  <si>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</si>
  <si>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</si>
  <si>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</si>
  <si>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</si>
  <si>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</si>
  <si>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</si>
  <si>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</si>
  <si>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</si>
  <si>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</si>
  <si>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</si>
  <si>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</si>
  <si>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</si>
  <si>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</si>
  <si>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</si>
  <si>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</si>
  <si>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</si>
  <si>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</si>
  <si>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</si>
  <si>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</si>
  <si>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</si>
  <si>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</si>
  <si>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</si>
  <si>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</si>
  <si>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</si>
  <si>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</si>
  <si>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</si>
  <si>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</si>
  <si>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</si>
  <si>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</si>
  <si>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</si>
  <si>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</si>
  <si>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</si>
  <si>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</si>
  <si>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</si>
  <si>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</si>
  <si>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</si>
  <si>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</si>
  <si>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</si>
  <si>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</si>
  <si>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</si>
  <si>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</si>
  <si>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</si>
  <si>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</si>
  <si>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</si>
  <si>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</si>
  <si>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</si>
  <si>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</si>
  <si>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</si>
  <si>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</si>
  <si>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</si>
  <si>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</si>
  <si>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</si>
  <si>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</si>
  <si>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</si>
  <si>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</si>
  <si>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</si>
  <si>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</si>
  <si>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</si>
  <si>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</si>
  <si>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</si>
  <si>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</si>
  <si>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</si>
  <si>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</si>
  <si>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</si>
  <si>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</si>
  <si>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</si>
  <si>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</si>
  <si>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</si>
  <si>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</si>
  <si>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</si>
  <si>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</si>
  <si>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</si>
  <si>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</si>
  <si>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</si>
  <si>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</si>
  <si>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</si>
  <si>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</si>
  <si>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</si>
  <si>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</si>
  <si>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</si>
  <si>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</si>
  <si>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</si>
  <si>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</si>
  <si>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</si>
  <si>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</si>
  <si>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</si>
  <si>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</si>
  <si>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</si>
  <si>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</si>
  <si>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</si>
  <si>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</si>
  <si>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</si>
  <si>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</si>
  <si>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</si>
  <si>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</si>
  <si>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</si>
  <si>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</si>
  <si>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</si>
  <si>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</si>
  <si>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</si>
  <si>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</si>
  <si>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</si>
  <si>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</si>
  <si>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</si>
  <si>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</si>
  <si>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</si>
  <si>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</si>
  <si>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</si>
  <si>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</si>
  <si>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</si>
  <si>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</si>
  <si>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</si>
  <si>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</si>
  <si>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</si>
  <si>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</si>
  <si>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</si>
  <si>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</si>
  <si>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</si>
  <si>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</si>
  <si>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</si>
  <si>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</si>
  <si>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</si>
  <si>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</si>
  <si>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</si>
  <si>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</si>
  <si>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</si>
  <si>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</si>
  <si>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</si>
  <si>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</si>
  <si>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</si>
  <si>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</si>
  <si>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</si>
  <si>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</si>
  <si>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</si>
  <si>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</si>
  <si>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</si>
  <si>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</si>
  <si>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</si>
  <si>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</si>
  <si>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</si>
  <si>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</si>
  <si>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</si>
  <si>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</si>
  <si>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</si>
  <si>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</si>
  <si>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</si>
  <si>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</si>
  <si>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</si>
  <si>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</si>
  <si>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</si>
  <si>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</si>
  <si>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</si>
  <si>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</si>
  <si>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</si>
  <si>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</si>
  <si>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</si>
  <si>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</si>
  <si>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</si>
  <si>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</si>
  <si>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</si>
  <si>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</si>
  <si>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</si>
  <si>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</si>
  <si>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</si>
  <si>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</si>
  <si>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</si>
  <si>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</si>
  <si>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</si>
  <si>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</si>
  <si>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</si>
  <si>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</si>
  <si>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</si>
  <si>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</si>
  <si>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</si>
  <si>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</si>
  <si>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</si>
  <si>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</si>
  <si>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</si>
  <si>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</si>
  <si>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</si>
  <si>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</si>
  <si>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</si>
  <si>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</si>
  <si>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</si>
  <si>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</si>
  <si>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</si>
  <si>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</si>
  <si>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</si>
  <si>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</si>
  <si>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</si>
  <si>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</si>
  <si>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</si>
  <si>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</si>
  <si>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</si>
  <si>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</si>
  <si>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</si>
  <si>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</si>
  <si>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</si>
  <si>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</si>
  <si>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</si>
  <si>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</si>
  <si>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</si>
  <si>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</si>
  <si>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</si>
  <si>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</si>
  <si>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</si>
  <si>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</si>
  <si>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</si>
  <si>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</si>
  <si>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</si>
  <si>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</si>
  <si>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</si>
  <si>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</si>
  <si>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</si>
  <si>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</si>
  <si>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</si>
  <si>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</si>
  <si>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</si>
  <si>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</si>
  <si>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</si>
  <si>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</si>
  <si>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</si>
  <si>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</si>
  <si>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</si>
  <si>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</si>
  <si>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</si>
  <si>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</si>
  <si>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</si>
  <si>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</si>
  <si>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</si>
  <si>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</si>
  <si>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</si>
  <si>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</si>
  <si>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</si>
  <si>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</si>
  <si>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</si>
  <si>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</si>
  <si>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</si>
  <si>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</si>
  <si>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</si>
  <si>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</si>
  <si>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</si>
  <si>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</si>
  <si>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</si>
  <si>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</si>
  <si>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</si>
  <si>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</si>
  <si>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</si>
  <si>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</si>
  <si>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</si>
  <si>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</si>
  <si>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</si>
  <si>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</si>
  <si>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</si>
  <si>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</si>
  <si>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</si>
  <si>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</si>
  <si>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</si>
  <si>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</si>
  <si>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</si>
  <si>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</si>
  <si>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</si>
  <si>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</si>
  <si>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</si>
  <si>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</si>
  <si>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</si>
  <si>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</si>
  <si>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</si>
  <si>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</si>
  <si>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</si>
  <si>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</si>
  <si>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</si>
  <si>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</si>
  <si>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</si>
  <si>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</si>
  <si>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</si>
  <si>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</si>
  <si>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</si>
  <si>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</si>
  <si>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</si>
  <si>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</si>
  <si>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</si>
  <si>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</si>
  <si>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</si>
  <si>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</si>
  <si>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</si>
  <si>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</si>
  <si>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</si>
  <si>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</si>
  <si>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</si>
  <si>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</si>
  <si>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</si>
  <si>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</si>
  <si>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</si>
  <si>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</si>
  <si>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</si>
  <si>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</si>
  <si>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</si>
  <si>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</si>
  <si>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</si>
  <si>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</si>
  <si>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</si>
  <si>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</si>
  <si>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</si>
  <si>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</si>
  <si>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</si>
  <si>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</si>
  <si>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</si>
  <si>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</si>
  <si>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</si>
  <si>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</si>
  <si>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</si>
  <si>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</si>
  <si>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</si>
  <si>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</si>
  <si>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</si>
  <si>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</si>
  <si>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</si>
  <si>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</si>
  <si>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</si>
  <si>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</si>
  <si>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</si>
  <si>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</si>
  <si>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</si>
  <si>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</si>
  <si>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</si>
  <si>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</si>
  <si>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</si>
  <si>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</si>
  <si>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</si>
  <si>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</si>
  <si>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</si>
  <si>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</si>
  <si>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</si>
  <si>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</si>
  <si>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</si>
  <si>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</si>
  <si>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</si>
  <si>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</si>
  <si>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</si>
  <si>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</si>
  <si>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</si>
  <si>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</si>
  <si>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</si>
  <si>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</si>
  <si>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</si>
  <si>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</si>
  <si>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</si>
  <si>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</si>
  <si>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</si>
  <si>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</si>
  <si>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</si>
  <si>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</si>
  <si>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</si>
  <si>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</si>
  <si>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</si>
  <si>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</si>
  <si>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</si>
  <si>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</si>
  <si>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</si>
  <si>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</si>
  <si>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</si>
  <si>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</si>
  <si>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</si>
  <si>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</si>
  <si>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</si>
  <si>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</si>
  <si>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</si>
  <si>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</si>
  <si>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</si>
  <si>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</si>
  <si>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</si>
  <si>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</si>
  <si>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</si>
  <si>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</si>
  <si>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</si>
  <si>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</si>
  <si>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</si>
  <si>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</si>
  <si>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</si>
  <si>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</si>
  <si>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</si>
  <si>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</si>
  <si>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</si>
  <si>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</si>
  <si>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</si>
  <si>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</si>
  <si>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</si>
  <si>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</si>
  <si>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</si>
  <si>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</si>
  <si>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</si>
  <si>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</si>
  <si>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</si>
  <si>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</si>
  <si>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</si>
  <si>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</si>
  <si>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</si>
  <si>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</si>
  <si>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</si>
  <si>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</si>
  <si>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</si>
  <si>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</si>
  <si>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</si>
  <si>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</si>
  <si>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</si>
  <si>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</si>
  <si>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</si>
  <si>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</si>
  <si>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</si>
  <si>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</si>
  <si>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</si>
  <si>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</si>
  <si>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</si>
  <si>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</si>
  <si>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</si>
  <si>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</si>
  <si>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</si>
  <si>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</si>
  <si>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</si>
  <si>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</si>
  <si>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</si>
  <si>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</si>
  <si>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</si>
  <si>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</si>
  <si>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</si>
  <si>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</si>
  <si>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</si>
  <si>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</si>
  <si>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</si>
  <si>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</si>
  <si>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</si>
  <si>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</si>
  <si>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</si>
  <si>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</si>
  <si>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</si>
  <si>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</si>
  <si>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</si>
  <si>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</si>
  <si>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</si>
  <si>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</si>
  <si>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</si>
  <si>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</si>
  <si>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</si>
  <si>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</si>
  <si>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</si>
  <si>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</si>
  <si>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</si>
  <si>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</si>
  <si>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</si>
  <si>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</si>
  <si>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</si>
  <si>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</si>
  <si>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</si>
  <si>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</si>
  <si>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</si>
  <si>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</si>
  <si>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</si>
  <si>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</si>
  <si>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</si>
  <si>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</si>
  <si>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</si>
  <si>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</si>
  <si>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</si>
  <si>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</si>
  <si>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</si>
  <si>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</si>
  <si>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</si>
  <si>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</si>
  <si>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</si>
  <si>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</si>
  <si>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</si>
  <si>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</si>
  <si>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</si>
  <si>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</si>
  <si>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</si>
  <si>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</si>
  <si>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</si>
  <si>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</si>
  <si>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</si>
  <si>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</si>
  <si>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</si>
  <si>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</si>
  <si>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</si>
  <si>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</si>
  <si>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</si>
  <si>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</si>
  <si>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</si>
  <si>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</si>
  <si>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</si>
  <si>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</si>
  <si>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</si>
  <si>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</si>
  <si>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</si>
  <si>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</si>
  <si>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</si>
  <si>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</si>
  <si>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</si>
  <si>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</si>
  <si>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</si>
  <si>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</si>
  <si>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</si>
  <si>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</si>
  <si>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</si>
  <si>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</si>
  <si>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</si>
  <si>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</si>
  <si>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</si>
  <si>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</si>
  <si>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</si>
  <si>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</si>
  <si>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</si>
  <si>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</si>
  <si>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</si>
  <si>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</si>
  <si>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</si>
  <si>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</si>
  <si>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</si>
  <si>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</si>
  <si>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</si>
  <si>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</si>
  <si>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</si>
  <si>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</si>
  <si>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</si>
  <si>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</si>
  <si>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</si>
  <si>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</si>
  <si>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</si>
  <si>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</si>
  <si>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</si>
  <si>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</si>
  <si>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</si>
  <si>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</si>
  <si>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</si>
  <si>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</si>
  <si>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</si>
  <si>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</si>
  <si>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</si>
  <si>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</si>
  <si>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</si>
  <si>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</si>
  <si>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</si>
  <si>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</si>
  <si>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</si>
  <si>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</si>
  <si>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</si>
  <si>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</si>
  <si>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</si>
  <si>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</si>
  <si>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</si>
  <si>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</si>
  <si>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</si>
  <si>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</si>
  <si>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</si>
  <si>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</si>
  <si>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</si>
  <si>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</si>
  <si>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</si>
  <si>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</si>
  <si>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</si>
  <si>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</si>
  <si>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</si>
  <si>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</si>
  <si>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</si>
  <si>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</si>
  <si>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</si>
  <si>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</si>
  <si>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</si>
  <si>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</si>
  <si>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</si>
  <si>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</si>
  <si>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</si>
  <si>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</si>
  <si>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</si>
  <si>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</si>
  <si>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</si>
  <si>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</si>
  <si>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</si>
  <si>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</si>
  <si>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</si>
  <si>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</si>
  <si>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</si>
  <si>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</si>
  <si>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</si>
  <si>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</si>
  <si>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</si>
  <si>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</si>
  <si>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</si>
  <si>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</si>
  <si>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</si>
  <si>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</si>
  <si>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</si>
  <si>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</si>
  <si>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</si>
  <si>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</si>
  <si>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</si>
  <si>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</si>
  <si>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</si>
  <si>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</si>
  <si>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</si>
  <si>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</si>
  <si>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</si>
  <si>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</si>
  <si>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</si>
  <si>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</si>
  <si>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</si>
  <si>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</si>
  <si>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</si>
  <si>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</si>
  <si>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</si>
  <si>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</si>
  <si>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</si>
  <si>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</si>
  <si>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</si>
  <si>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</si>
  <si>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</si>
  <si>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</si>
  <si>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</si>
  <si>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</si>
  <si>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</si>
  <si>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</si>
  <si>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</si>
  <si>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</si>
  <si>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</si>
  <si>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</si>
  <si>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</si>
  <si>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</si>
  <si>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</si>
  <si>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</si>
  <si>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</si>
  <si>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</si>
  <si>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</si>
  <si>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</si>
  <si>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</si>
  <si>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</si>
  <si>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</si>
  <si>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</si>
  <si>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</si>
  <si>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</si>
  <si>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</si>
  <si>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</si>
  <si>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</si>
  <si>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</si>
  <si>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</si>
  <si>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</si>
  <si>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</si>
  <si>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</si>
  <si>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</si>
  <si>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</si>
  <si>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</si>
  <si>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</si>
  <si>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</si>
  <si>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</si>
  <si>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</si>
  <si>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</si>
  <si>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</si>
  <si>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</si>
  <si>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</si>
  <si>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</si>
  <si>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</si>
  <si>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</si>
  <si>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</si>
  <si>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</si>
  <si>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</si>
  <si>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</si>
  <si>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</si>
  <si>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</si>
  <si>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</si>
  <si>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</si>
  <si>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</si>
  <si>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</si>
  <si>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</si>
  <si>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</si>
  <si>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</si>
  <si>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</si>
  <si>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</si>
  <si>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</si>
  <si>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</si>
  <si>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</si>
  <si>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</si>
  <si>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</si>
  <si>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</si>
  <si>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</si>
  <si>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</si>
  <si>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</si>
  <si>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</si>
  <si>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</si>
  <si>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</si>
  <si>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</si>
  <si>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</si>
  <si>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</si>
  <si>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</si>
  <si>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</si>
  <si>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</si>
  <si>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</si>
  <si>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</si>
  <si>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</si>
  <si>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</si>
  <si>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</si>
  <si>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</si>
  <si>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</si>
  <si>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</si>
  <si>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</si>
  <si>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</si>
  <si>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</si>
  <si>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</si>
  <si>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</si>
  <si>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</si>
  <si>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</si>
  <si>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</si>
  <si>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</si>
  <si>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</si>
  <si>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</si>
  <si>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</si>
  <si>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</si>
  <si>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</si>
  <si>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</si>
  <si>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</si>
  <si>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</si>
  <si>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</si>
  <si>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</si>
  <si>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</si>
  <si>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</si>
  <si>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</si>
  <si>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</si>
  <si>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</si>
  <si>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</si>
  <si>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</si>
  <si>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</si>
  <si>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</si>
  <si>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</si>
  <si>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</si>
  <si>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</si>
  <si>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</si>
  <si>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</si>
  <si>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</si>
  <si>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</si>
  <si>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</si>
  <si>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</si>
  <si>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</si>
  <si>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</si>
  <si>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</si>
  <si>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</si>
  <si>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</si>
  <si>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</si>
  <si>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</si>
  <si>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</si>
  <si>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</si>
  <si>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</si>
  <si>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</si>
  <si>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</si>
  <si>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</si>
  <si>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</si>
  <si>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</si>
  <si>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</si>
  <si>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</si>
  <si>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</si>
  <si>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</si>
  <si>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</si>
  <si>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</si>
  <si>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</si>
  <si>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</si>
  <si>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</si>
  <si>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</si>
  <si>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</si>
  <si>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</si>
  <si>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</si>
  <si>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</si>
  <si>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</si>
  <si>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</si>
  <si>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</si>
  <si>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</si>
  <si>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</si>
  <si>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</si>
  <si>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</si>
  <si>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</si>
  <si>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</si>
  <si>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</si>
  <si>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</si>
  <si>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</si>
  <si>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</si>
  <si>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</si>
  <si>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</si>
  <si>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</si>
  <si>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</si>
  <si>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</si>
  <si>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</si>
  <si>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</si>
  <si>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</si>
  <si>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</si>
  <si>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</si>
  <si>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</si>
  <si>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</si>
  <si>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</si>
  <si>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</si>
  <si>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</si>
  <si>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</si>
  <si>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</si>
  <si>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</si>
  <si>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</si>
  <si>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</si>
  <si>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</si>
  <si>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</si>
  <si>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</si>
  <si>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</si>
  <si>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</si>
  <si>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</si>
  <si>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</si>
  <si>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</si>
  <si>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</si>
  <si>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</si>
  <si>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</si>
  <si>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</si>
  <si>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</si>
  <si>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</si>
  <si>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</si>
  <si>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</si>
  <si>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</si>
  <si>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</si>
  <si>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</si>
  <si>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</si>
  <si>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</si>
  <si>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</si>
  <si>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</si>
  <si>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</si>
  <si>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</si>
  <si>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</si>
  <si>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</si>
  <si>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</si>
  <si>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</si>
  <si>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</si>
  <si>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</si>
  <si>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</si>
  <si>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</si>
  <si>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</si>
  <si>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</si>
  <si>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</si>
  <si>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</si>
  <si>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</si>
  <si>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</si>
  <si>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</si>
  <si>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</si>
  <si>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</si>
  <si>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</si>
  <si>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</si>
  <si>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</si>
  <si>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</si>
  <si>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</si>
  <si>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</si>
  <si>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</si>
  <si>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</si>
  <si>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</si>
  <si>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</si>
  <si>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</si>
  <si>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</si>
  <si>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</si>
  <si>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</si>
  <si>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</si>
  <si>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</si>
  <si>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</si>
  <si>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</si>
  <si>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</si>
  <si>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</si>
  <si>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</si>
  <si>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</si>
  <si>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</si>
  <si>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</si>
  <si>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</si>
  <si>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</si>
  <si>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</si>
  <si>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</si>
  <si>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</si>
  <si>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</si>
  <si>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</si>
  <si>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</si>
  <si>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</si>
  <si>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</si>
  <si>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</si>
  <si>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</si>
  <si>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</si>
  <si>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</si>
  <si>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</si>
  <si>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</si>
  <si>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</si>
  <si>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</si>
  <si>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</si>
  <si>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</si>
  <si>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</si>
  <si>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</si>
  <si>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</si>
  <si>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</si>
  <si>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</si>
  <si>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</si>
  <si>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</si>
  <si>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</si>
  <si>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</si>
  <si>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</si>
  <si>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</si>
  <si>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</si>
  <si>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</si>
  <si>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</si>
  <si>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</si>
  <si>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</si>
  <si>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</si>
  <si>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</si>
  <si>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</si>
  <si>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</si>
  <si>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</si>
  <si>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</si>
  <si>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</si>
  <si>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</si>
  <si>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</si>
  <si>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</si>
  <si>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</si>
  <si>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</si>
  <si>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</si>
  <si>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</si>
  <si>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</si>
  <si>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</si>
  <si>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</si>
  <si>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</si>
  <si>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</si>
  <si>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</si>
  <si>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</si>
  <si>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</si>
  <si>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</si>
  <si>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</si>
  <si>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</si>
  <si>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</si>
  <si>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</si>
  <si>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</si>
  <si>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</si>
  <si>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</si>
  <si>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</si>
  <si>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</si>
  <si>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</si>
  <si>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</si>
  <si>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</si>
  <si>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</si>
  <si>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</si>
  <si>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</si>
  <si>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</si>
  <si>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</si>
  <si>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</si>
  <si>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</si>
  <si>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</si>
  <si>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</si>
  <si>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</si>
  <si>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</si>
  <si>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</si>
  <si>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</si>
  <si>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</si>
  <si>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</si>
  <si>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</si>
  <si>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</si>
  <si>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</si>
  <si>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</si>
  <si>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</si>
  <si>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</si>
  <si>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</si>
  <si>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</si>
  <si>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</si>
  <si>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</si>
  <si>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</si>
  <si>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</si>
  <si>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</si>
  <si>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</si>
  <si>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</si>
  <si>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</si>
  <si>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</si>
  <si>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</si>
  <si>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</si>
  <si>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</si>
  <si>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</si>
  <si>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</si>
  <si>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</si>
  <si>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</si>
  <si>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</si>
  <si>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</si>
  <si>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</si>
  <si>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</si>
  <si>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</si>
  <si>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</si>
  <si>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</si>
  <si>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</si>
  <si>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</si>
  <si>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</si>
  <si>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</si>
  <si>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</si>
  <si>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</si>
  <si>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</si>
  <si>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</si>
  <si>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</si>
  <si>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</si>
  <si>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</si>
  <si>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</si>
  <si>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</si>
  <si>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</si>
  <si>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</si>
  <si>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</si>
  <si>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</si>
  <si>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</si>
  <si>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</si>
  <si>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</si>
  <si>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</si>
  <si>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</si>
  <si>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</si>
  <si>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</si>
  <si>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</si>
  <si>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</si>
  <si>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</si>
  <si>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</si>
  <si>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</si>
  <si>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</si>
  <si>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</si>
  <si>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</si>
  <si>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</si>
  <si>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</si>
  <si>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</si>
  <si>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</si>
  <si>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</si>
  <si>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</si>
  <si>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</si>
  <si>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</si>
  <si>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</si>
  <si>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</si>
  <si>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</si>
  <si>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</si>
  <si>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</si>
  <si>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</si>
  <si>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</si>
  <si>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</si>
  <si>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</si>
  <si>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</si>
  <si>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</si>
  <si>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</si>
  <si>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</si>
  <si>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</si>
  <si>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</si>
  <si>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</si>
  <si>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</si>
  <si>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</si>
  <si>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</si>
  <si>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</si>
  <si>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</si>
  <si>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</si>
  <si>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</si>
  <si>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</si>
  <si>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</si>
  <si>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</si>
  <si>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</si>
  <si>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</si>
  <si>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</si>
  <si>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</si>
  <si>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</si>
  <si>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</si>
  <si>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</si>
  <si>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</si>
  <si>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</si>
  <si>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</si>
  <si>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</si>
  <si>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</si>
  <si>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</si>
  <si>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</si>
  <si>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</si>
  <si>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</si>
  <si>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</si>
  <si>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</si>
  <si>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</si>
  <si>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</si>
  <si>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</si>
  <si>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</si>
  <si>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</si>
  <si>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</si>
  <si>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</si>
  <si>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</si>
  <si>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</si>
  <si>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</si>
  <si>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</si>
  <si>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</si>
  <si>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</si>
  <si>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</si>
  <si>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</si>
  <si>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</si>
  <si>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</si>
  <si>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</si>
  <si>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</si>
  <si>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</si>
  <si>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</si>
  <si>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</si>
  <si>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</si>
  <si>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</si>
  <si>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</si>
  <si>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</si>
  <si>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</si>
  <si>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</si>
  <si>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</si>
  <si>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</si>
  <si>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</si>
  <si>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</si>
  <si>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</si>
  <si>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</si>
  <si>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</si>
  <si>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</si>
  <si>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</si>
  <si>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</si>
  <si>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</si>
  <si>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</si>
  <si>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</si>
  <si>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</si>
  <si>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</si>
  <si>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</si>
  <si>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</si>
  <si>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</si>
  <si>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</si>
  <si>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</si>
  <si>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</si>
  <si>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</si>
  <si>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</si>
  <si>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</si>
  <si>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</si>
  <si>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</si>
  <si>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</si>
  <si>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</si>
  <si>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</si>
  <si>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</si>
  <si>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</si>
  <si>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</si>
  <si>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</si>
  <si>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</si>
  <si>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</si>
  <si>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</si>
  <si>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</si>
  <si>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</si>
  <si>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</si>
  <si>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</si>
  <si>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</si>
  <si>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</si>
  <si>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</si>
  <si>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</si>
  <si>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</si>
  <si>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</si>
  <si>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</si>
  <si>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</si>
  <si>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</si>
  <si>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</si>
  <si>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</si>
  <si>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</si>
  <si>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</si>
  <si>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</si>
  <si>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</si>
  <si>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</si>
  <si>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</si>
  <si>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</si>
  <si>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</si>
  <si>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</si>
  <si>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</si>
  <si>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</si>
  <si>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</si>
  <si>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</si>
  <si>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</si>
  <si>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</si>
  <si>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</si>
  <si>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</si>
  <si>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</si>
  <si>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</si>
  <si>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</si>
  <si>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</si>
  <si>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</si>
  <si>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</si>
  <si>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</si>
  <si>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</si>
  <si>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</si>
  <si>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</si>
  <si>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</si>
  <si>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</si>
  <si>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</si>
  <si>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</si>
  <si>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</si>
  <si>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</si>
  <si>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</si>
  <si>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</si>
  <si>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</si>
  <si>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</si>
  <si>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</si>
  <si>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</si>
  <si>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</si>
  <si>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</si>
  <si>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</si>
  <si>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</si>
  <si>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</si>
  <si>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</si>
  <si>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</si>
  <si>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</si>
  <si>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</si>
  <si>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</si>
  <si>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</si>
  <si>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</si>
  <si>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</si>
  <si>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</si>
  <si>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</si>
  <si>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</si>
  <si>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</si>
  <si>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</si>
  <si>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</si>
  <si>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</si>
  <si>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</si>
  <si>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</si>
  <si>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</si>
  <si>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</si>
  <si>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</si>
  <si>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</si>
  <si>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</si>
  <si>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</si>
  <si>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</si>
  <si>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</si>
  <si>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</si>
  <si>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</si>
  <si>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</si>
  <si>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</si>
  <si>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</si>
  <si>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</si>
  <si>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</si>
  <si>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</si>
  <si>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</si>
  <si>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</si>
  <si>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</si>
  <si>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</si>
  <si>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</si>
  <si>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</si>
  <si>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</si>
  <si>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</si>
  <si>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</si>
  <si>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</si>
  <si>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</si>
  <si>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</si>
  <si>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</si>
  <si>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</si>
  <si>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</si>
  <si>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</si>
  <si>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</si>
  <si>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</si>
  <si>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</si>
  <si>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</si>
  <si>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</si>
  <si>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</si>
  <si>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</si>
  <si>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</si>
  <si>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</si>
  <si>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</si>
  <si>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</si>
  <si>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</si>
  <si>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</si>
  <si>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</si>
  <si>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</si>
  <si>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</si>
  <si>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</si>
  <si>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</si>
  <si>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</si>
  <si>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</si>
  <si>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</si>
  <si>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</si>
  <si>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</si>
  <si>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</si>
  <si>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</si>
  <si>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</si>
  <si>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</si>
  <si>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</si>
  <si>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</si>
  <si>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</si>
  <si>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</si>
  <si>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</si>
  <si>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</si>
  <si>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</si>
  <si>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</si>
  <si>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</si>
  <si>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</si>
  <si>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</si>
  <si>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</si>
  <si>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</si>
  <si>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</si>
  <si>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</si>
  <si>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</si>
  <si>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</si>
  <si>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</si>
  <si>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</si>
  <si>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</si>
  <si>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</si>
  <si>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</si>
  <si>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</si>
  <si>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</si>
  <si>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</si>
  <si>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</si>
  <si>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</si>
  <si>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</si>
  <si>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</si>
  <si>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</si>
  <si>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</si>
  <si>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</si>
  <si>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</si>
  <si>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</si>
  <si>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</si>
  <si>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</si>
  <si>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</si>
  <si>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</si>
  <si>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</si>
  <si>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</si>
  <si>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</si>
  <si>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</si>
  <si>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</si>
  <si>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</si>
  <si>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</si>
  <si>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</si>
  <si>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</si>
  <si>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</si>
  <si>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</si>
  <si>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</si>
  <si>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</si>
  <si>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</si>
  <si>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</si>
  <si>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</si>
  <si>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</si>
  <si>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</si>
  <si>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</si>
  <si>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</si>
  <si>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</si>
  <si>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</si>
  <si>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</si>
  <si>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</si>
  <si>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</si>
  <si>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</si>
  <si>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</si>
  <si>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</si>
  <si>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</si>
  <si>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</si>
  <si>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</si>
  <si>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</si>
  <si>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</si>
  <si>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</si>
  <si>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</si>
  <si>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</si>
  <si>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</si>
  <si>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</si>
  <si>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</si>
  <si>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</si>
  <si>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</si>
  <si>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</si>
  <si>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</si>
  <si>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</si>
  <si>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</si>
  <si>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</si>
  <si>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</si>
  <si>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</si>
  <si>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</si>
  <si>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</si>
  <si>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</si>
  <si>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</si>
  <si>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</si>
  <si>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</si>
  <si>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</si>
  <si>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</si>
  <si>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</si>
  <si>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</si>
  <si>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</si>
  <si>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</si>
  <si>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</si>
  <si>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</si>
  <si>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</si>
  <si>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</si>
  <si>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</si>
  <si>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</si>
  <si>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</si>
  <si>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</si>
  <si>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</si>
  <si>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</si>
  <si>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</si>
  <si>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</si>
  <si>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</si>
  <si>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</si>
  <si>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</si>
  <si>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</si>
  <si>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</si>
  <si>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</si>
  <si>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</si>
  <si>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</si>
  <si>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</si>
  <si>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</si>
  <si>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</si>
  <si>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</si>
  <si>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</si>
  <si>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</si>
  <si>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</si>
  <si>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</si>
  <si>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</si>
  <si>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</si>
  <si>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</si>
  <si>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</si>
  <si>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</si>
  <si>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</si>
  <si>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</si>
  <si>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</si>
  <si>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</si>
  <si>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</si>
  <si>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</si>
  <si>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</si>
  <si>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</si>
  <si>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</si>
  <si>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</si>
  <si>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</si>
  <si>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</si>
  <si>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</si>
  <si>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</si>
  <si>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</si>
  <si>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</si>
  <si>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</si>
  <si>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</si>
  <si>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</si>
  <si>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</si>
  <si>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</si>
  <si>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</si>
  <si>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</si>
  <si>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</si>
  <si>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</si>
  <si>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</si>
  <si>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</si>
  <si>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</si>
  <si>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</si>
  <si>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</si>
  <si>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</si>
  <si>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</si>
  <si>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</si>
  <si>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</si>
  <si>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</si>
  <si>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</si>
  <si>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</si>
  <si>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</si>
  <si>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</si>
  <si>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</si>
  <si>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</si>
  <si>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</si>
  <si>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</si>
  <si>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</si>
  <si>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</si>
  <si>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</si>
  <si>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</si>
  <si>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</si>
  <si>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</si>
  <si>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</si>
  <si>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</si>
  <si>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</si>
  <si>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</si>
  <si>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</si>
  <si>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</si>
  <si>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</si>
  <si>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</si>
  <si>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</si>
  <si>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</si>
  <si>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</si>
  <si>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</si>
  <si>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</si>
  <si>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</si>
  <si>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</si>
  <si>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</si>
  <si>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</si>
  <si>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</si>
  <si>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</si>
  <si>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</si>
  <si>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</si>
  <si>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</si>
  <si>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</si>
  <si>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</si>
  <si>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</si>
  <si>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</si>
  <si>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</si>
  <si>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</si>
  <si>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</si>
  <si>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</si>
  <si>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</si>
  <si>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</si>
  <si>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</si>
  <si>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</si>
  <si>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</si>
  <si>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</si>
  <si>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</si>
  <si>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</si>
  <si>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</si>
  <si>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</si>
  <si>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</si>
  <si>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</si>
  <si>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</si>
  <si>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</si>
  <si>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</si>
  <si>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</si>
  <si>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</si>
  <si>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</si>
  <si>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</si>
  <si>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</si>
  <si>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</si>
  <si>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</si>
  <si>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</si>
  <si>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</si>
  <si>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</si>
  <si>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</si>
  <si>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</si>
  <si>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</si>
  <si>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</si>
  <si>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</si>
  <si>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</si>
  <si>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</si>
  <si>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</si>
  <si>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</si>
  <si>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</si>
  <si>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</si>
  <si>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</si>
  <si>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</si>
  <si>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</si>
  <si>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</si>
  <si>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</si>
  <si>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</si>
  <si>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</si>
  <si>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</si>
  <si>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</si>
  <si>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</si>
  <si>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</si>
  <si>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</si>
  <si>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</si>
  <si>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</si>
  <si>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</si>
  <si>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</si>
  <si>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</si>
  <si>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</si>
  <si>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</si>
  <si>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</si>
  <si>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</si>
  <si>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</si>
  <si>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</si>
  <si>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</si>
  <si>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</si>
  <si>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</si>
  <si>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</si>
  <si>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</si>
  <si>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</si>
  <si>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</si>
  <si>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</si>
  <si>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</si>
  <si>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</si>
  <si>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</si>
  <si>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</si>
  <si>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</si>
  <si>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</si>
  <si>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</si>
  <si>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</si>
  <si>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</si>
  <si>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</si>
  <si>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</si>
  <si>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</si>
  <si>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</si>
  <si>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</si>
  <si>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</si>
  <si>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</si>
  <si>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</si>
  <si>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</si>
  <si>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</si>
  <si>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</si>
  <si>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</si>
  <si>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</si>
  <si>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</si>
  <si>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</si>
  <si>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</si>
  <si>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</si>
  <si>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</si>
  <si>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</si>
  <si>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</si>
  <si>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</si>
  <si>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</si>
  <si>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</si>
  <si>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</si>
  <si>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</si>
  <si>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</si>
  <si>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</si>
  <si>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</si>
  <si>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</si>
  <si>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</si>
  <si>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</si>
  <si>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</si>
  <si>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</si>
  <si>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</si>
  <si>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</si>
  <si>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</si>
  <si>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</si>
  <si>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</si>
  <si>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</si>
  <si>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</si>
  <si>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</si>
  <si>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</si>
  <si>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</si>
  <si>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</si>
  <si>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</si>
  <si>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</si>
  <si>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</si>
  <si>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</si>
  <si>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</si>
  <si>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</si>
  <si>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</si>
  <si>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</si>
  <si>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</si>
  <si>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</si>
  <si>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</si>
  <si>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</si>
  <si>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</si>
  <si>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</si>
  <si>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</si>
  <si>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</si>
  <si>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</si>
  <si>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</si>
  <si>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</si>
  <si>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</si>
  <si>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</si>
  <si>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</si>
  <si>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</si>
  <si>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</si>
  <si>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</si>
  <si>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</si>
  <si>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</si>
  <si>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</si>
  <si>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</si>
  <si>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</si>
  <si>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</si>
  <si>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</si>
  <si>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</si>
  <si>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</si>
  <si>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</si>
  <si>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</si>
  <si>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</si>
  <si>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</si>
  <si>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</si>
  <si>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</si>
  <si>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</si>
  <si>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</si>
  <si>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</si>
  <si>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</si>
  <si>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</si>
  <si>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</si>
  <si>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</si>
  <si>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</si>
  <si>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</si>
  <si>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</si>
  <si>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</si>
  <si>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</si>
  <si>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</si>
  <si>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</si>
  <si>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</si>
  <si>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</si>
  <si>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</si>
  <si>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</si>
  <si>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</si>
  <si>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</si>
  <si>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</si>
  <si>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</si>
  <si>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</si>
  <si>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</si>
  <si>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</si>
  <si>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</si>
  <si>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</si>
  <si>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</si>
  <si>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</si>
  <si>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</si>
  <si>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</si>
  <si>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</si>
  <si>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</si>
  <si>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</si>
  <si>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</si>
  <si>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</si>
  <si>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</si>
  <si>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</si>
  <si>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</si>
  <si>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</si>
  <si>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</si>
  <si>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</si>
  <si>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</si>
  <si>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</si>
  <si>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</si>
  <si>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</si>
  <si>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</si>
  <si>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</si>
  <si>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</si>
  <si>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</si>
  <si>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</si>
  <si>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</si>
  <si>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</si>
  <si>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</si>
  <si>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</si>
  <si>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</si>
  <si>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</si>
  <si>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</si>
  <si>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</si>
  <si>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</si>
  <si>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</si>
  <si>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</si>
  <si>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</si>
  <si>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</si>
  <si>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</si>
  <si>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</si>
  <si>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</si>
  <si>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</si>
  <si>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</si>
  <si>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</si>
  <si>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</si>
  <si>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</si>
  <si>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</si>
  <si>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</si>
  <si>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</si>
  <si>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</si>
  <si>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</si>
  <si>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</si>
  <si>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</si>
  <si>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</si>
  <si>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</si>
  <si>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</si>
  <si>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</si>
  <si>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</si>
  <si>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</si>
  <si>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</si>
  <si>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</si>
  <si>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</si>
  <si>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</si>
  <si>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</si>
  <si>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</si>
  <si>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</si>
  <si>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</si>
  <si>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</si>
  <si>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</si>
  <si>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</si>
  <si>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</si>
  <si>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</si>
  <si>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</si>
  <si>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</si>
  <si>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</si>
  <si>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</si>
  <si>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</si>
  <si>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</si>
  <si>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</si>
  <si>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</si>
  <si>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</si>
  <si>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</si>
  <si>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</si>
  <si>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</si>
  <si>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</si>
  <si>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</si>
  <si>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</si>
  <si>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</si>
  <si>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</si>
  <si>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</si>
  <si>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</si>
  <si>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</si>
  <si>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</si>
  <si>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</si>
  <si>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</si>
  <si>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</si>
  <si>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</si>
  <si>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</si>
  <si>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</si>
  <si>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</si>
  <si>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</si>
  <si>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</si>
  <si>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</si>
  <si>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</si>
  <si>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</si>
  <si>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</si>
  <si>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</si>
  <si>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</si>
  <si>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</si>
  <si>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</si>
  <si>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</si>
  <si>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</si>
  <si>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</si>
  <si>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</si>
  <si>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</si>
  <si>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</si>
  <si>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</si>
  <si>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</si>
  <si>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</si>
  <si>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</si>
  <si>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</si>
  <si>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</si>
  <si>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</si>
  <si>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</si>
  <si>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</si>
  <si>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</si>
  <si>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</si>
  <si>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</si>
  <si>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</si>
  <si>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</si>
  <si>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</si>
  <si>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</si>
  <si>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</si>
  <si>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</si>
  <si>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</si>
  <si>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</si>
  <si>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</si>
  <si>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</si>
  <si>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</si>
  <si>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</si>
  <si>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</si>
  <si>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</si>
  <si>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</si>
  <si>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</si>
  <si>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</si>
  <si>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</si>
  <si>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</si>
  <si>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</si>
  <si>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</si>
  <si>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</si>
  <si>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</si>
  <si>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</si>
  <si>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</si>
  <si>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</si>
  <si>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</si>
  <si>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</si>
  <si>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</si>
  <si>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</si>
  <si>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</si>
  <si>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</si>
  <si>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</si>
  <si>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</si>
  <si>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</si>
  <si>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</si>
  <si>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</si>
  <si>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</si>
  <si>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</si>
  <si>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</si>
  <si>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</si>
  <si>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</si>
  <si>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</si>
  <si>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</si>
  <si>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</si>
  <si>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</si>
  <si>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</si>
  <si>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</si>
  <si>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</si>
  <si>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</si>
  <si>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</si>
  <si>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</si>
  <si>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</si>
  <si>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</si>
  <si>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</si>
  <si>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</si>
  <si>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</si>
  <si>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</si>
  <si>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</si>
  <si>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</si>
  <si>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</si>
  <si>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</si>
  <si>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</si>
  <si>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</si>
  <si>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</si>
  <si>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</si>
  <si>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</si>
  <si>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</si>
  <si>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</si>
  <si>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</si>
  <si>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</si>
  <si>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</si>
  <si>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</si>
  <si>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</si>
  <si>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</si>
  <si>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</si>
  <si>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</si>
  <si>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</si>
  <si>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</si>
  <si>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</si>
  <si>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</si>
  <si>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</si>
  <si>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</si>
  <si>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</si>
  <si>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</si>
  <si>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</si>
  <si>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</si>
  <si>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</si>
  <si>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</si>
  <si>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</si>
  <si>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</si>
  <si>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</si>
  <si>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</si>
  <si>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</si>
  <si>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</si>
  <si>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</si>
  <si>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</si>
  <si>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</si>
  <si>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</si>
  <si>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</si>
  <si>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</si>
  <si>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</si>
  <si>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</si>
  <si>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</si>
  <si>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</si>
  <si>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</si>
  <si>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</si>
  <si>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</si>
  <si>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</si>
  <si>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</si>
  <si>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</si>
  <si>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</si>
  <si>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</si>
  <si>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</si>
  <si>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</si>
  <si>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</si>
  <si>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</si>
  <si>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</si>
  <si>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</si>
  <si>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</si>
  <si>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</si>
  <si>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</si>
  <si>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</si>
  <si>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</si>
  <si>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</si>
  <si>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</si>
  <si>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</si>
  <si>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</si>
  <si>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</si>
  <si>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</si>
  <si>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</si>
  <si>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</si>
  <si>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</si>
  <si>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</si>
  <si>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</si>
  <si>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</si>
  <si>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</si>
  <si>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</si>
  <si>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</si>
  <si>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</si>
  <si>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</si>
  <si>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</si>
  <si>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</si>
  <si>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</si>
  <si>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</si>
  <si>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</si>
  <si>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</si>
  <si>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</si>
  <si>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</si>
  <si>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</si>
  <si>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</si>
  <si>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</si>
  <si>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</si>
  <si>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</si>
  <si>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</si>
  <si>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</si>
  <si>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</si>
  <si>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</si>
  <si>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</si>
  <si>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</si>
  <si>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</si>
  <si>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</si>
  <si>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</si>
  <si>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</si>
  <si>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</si>
  <si>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</si>
  <si>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</si>
  <si>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</si>
  <si>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</si>
  <si>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</si>
  <si>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</si>
  <si>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</si>
  <si>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</si>
  <si>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</si>
  <si>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</si>
  <si>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</si>
  <si>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</si>
  <si>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</si>
  <si>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</si>
  <si>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</si>
  <si>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</si>
  <si>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</si>
  <si>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</si>
  <si>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</si>
  <si>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</si>
  <si>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</si>
  <si>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</si>
  <si>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</si>
  <si>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</si>
  <si>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</si>
  <si>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</si>
  <si>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</si>
  <si>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</si>
  <si>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</si>
  <si>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</si>
  <si>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</si>
  <si>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</si>
  <si>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</si>
  <si>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</si>
  <si>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</si>
  <si>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</si>
  <si>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</si>
  <si>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</si>
  <si>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</si>
  <si>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</si>
  <si>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</si>
  <si>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</si>
  <si>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</si>
  <si>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</si>
  <si>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</si>
  <si>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</si>
  <si>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</si>
  <si>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</si>
  <si>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</si>
  <si>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</si>
  <si>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</si>
  <si>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</si>
  <si>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</si>
  <si>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</si>
  <si>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</si>
  <si>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</si>
  <si>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</si>
  <si>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</si>
  <si>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</si>
  <si>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</si>
  <si>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</si>
  <si>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</si>
  <si>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</si>
  <si>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</si>
  <si>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</si>
  <si>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</si>
  <si>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</si>
  <si>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</si>
  <si>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</si>
  <si>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</si>
  <si>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</si>
  <si>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</si>
  <si>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</si>
  <si>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</si>
  <si>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</si>
  <si>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</si>
  <si>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</si>
  <si>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</si>
  <si>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</si>
  <si>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</si>
  <si>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</si>
  <si>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</si>
  <si>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</si>
  <si>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</si>
  <si>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</si>
  <si>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</si>
  <si>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</si>
  <si>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</si>
  <si>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</si>
  <si>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</si>
  <si>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</si>
  <si>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</si>
  <si>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</si>
  <si>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</si>
  <si>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</si>
  <si>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</si>
  <si>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</si>
  <si>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</si>
  <si>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</si>
  <si>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</si>
  <si>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</si>
  <si>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</si>
  <si>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</si>
  <si>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</si>
  <si>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</si>
  <si>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</si>
  <si>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</si>
  <si>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</si>
  <si>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</si>
  <si>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</si>
  <si>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</si>
  <si>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</si>
  <si>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</si>
  <si>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</si>
  <si>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</si>
  <si>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</si>
  <si>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</si>
  <si>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</si>
  <si>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</si>
  <si>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</si>
  <si>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</si>
  <si>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</si>
  <si>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</si>
  <si>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</si>
  <si>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</si>
  <si>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</si>
  <si>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</si>
  <si>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</si>
  <si>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</si>
  <si>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</si>
  <si>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</si>
  <si>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</si>
  <si>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</si>
  <si>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</si>
  <si>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</si>
  <si>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</si>
  <si>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</si>
  <si>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</si>
  <si>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</si>
  <si>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</si>
  <si>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</si>
  <si>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</si>
  <si>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</si>
  <si>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</si>
  <si>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</si>
  <si>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</si>
  <si>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</si>
  <si>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</si>
  <si>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</si>
  <si>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</si>
  <si>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</si>
  <si>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</si>
  <si>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</si>
  <si>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</si>
  <si>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</si>
  <si>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</si>
  <si>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</si>
  <si>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</si>
  <si>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</si>
  <si>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</si>
  <si>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</si>
  <si>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</si>
  <si>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</si>
  <si>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</si>
  <si>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</si>
  <si>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</si>
  <si>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</si>
  <si>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</si>
  <si>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</si>
  <si>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</si>
  <si>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</si>
  <si>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</si>
  <si>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</si>
  <si>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</si>
  <si>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</si>
  <si>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</si>
  <si>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</si>
  <si>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</si>
  <si>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</si>
  <si>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</si>
  <si>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</si>
  <si>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</si>
  <si>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</si>
  <si>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</si>
  <si>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</si>
  <si>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</si>
  <si>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</si>
  <si>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</si>
  <si>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</si>
  <si>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</si>
  <si>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</si>
  <si>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</si>
  <si>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</si>
  <si>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</si>
  <si>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</si>
  <si>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</si>
  <si>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</si>
  <si>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</si>
  <si>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</si>
  <si>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</si>
  <si>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</si>
  <si>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</si>
  <si>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</si>
  <si>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</si>
  <si>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</si>
  <si>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</si>
  <si>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</si>
  <si>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</si>
  <si>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</si>
  <si>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</si>
  <si>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</si>
  <si>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</si>
  <si>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</si>
  <si>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</si>
  <si>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</si>
  <si>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</si>
  <si>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</si>
  <si>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</si>
  <si>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</si>
  <si>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</si>
  <si>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</si>
  <si>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</si>
  <si>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</si>
  <si>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</si>
  <si>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</si>
  <si>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</si>
  <si>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</si>
  <si>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</si>
  <si>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</si>
  <si>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</si>
  <si>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</si>
  <si>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</si>
  <si>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</si>
  <si>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</si>
  <si>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</si>
  <si>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</si>
  <si>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</si>
  <si>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</si>
  <si>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</si>
  <si>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</si>
  <si>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</si>
  <si>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</si>
  <si>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</si>
  <si>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</si>
  <si>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</si>
  <si>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</si>
  <si>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</si>
  <si>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</si>
  <si>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</si>
  <si>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</si>
  <si>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</si>
  <si>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</si>
  <si>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</si>
  <si>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</si>
  <si>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</si>
  <si>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</si>
  <si>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</si>
  <si>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</si>
  <si>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</si>
  <si>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</si>
  <si>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</si>
  <si>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</si>
  <si>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</si>
  <si>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</si>
  <si>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</si>
  <si>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</si>
  <si>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</si>
  <si>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</si>
  <si>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</si>
  <si>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</si>
  <si>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</si>
  <si>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</si>
  <si>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</si>
  <si>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</si>
  <si>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</si>
  <si>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</si>
  <si>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</si>
  <si>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</si>
  <si>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</si>
  <si>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</si>
  <si>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</si>
  <si>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</si>
  <si>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</si>
  <si>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</si>
  <si>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</si>
  <si>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</si>
  <si>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</si>
  <si>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</si>
  <si>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</si>
  <si>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</si>
  <si>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</si>
  <si>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</si>
  <si>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</si>
  <si>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</si>
  <si>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</si>
  <si>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</si>
  <si>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</si>
  <si>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</si>
  <si>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</si>
  <si>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</si>
  <si>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</si>
  <si>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</si>
  <si>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</si>
  <si>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</si>
  <si>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</si>
  <si>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</si>
  <si>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</si>
  <si>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</si>
  <si>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</si>
  <si>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</si>
  <si>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</si>
  <si>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</si>
  <si>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</si>
  <si>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</si>
  <si>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</si>
  <si>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</si>
  <si>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</si>
  <si>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</si>
  <si>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</si>
  <si>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</si>
  <si>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</si>
  <si>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</si>
  <si>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</si>
  <si>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</si>
  <si>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</si>
  <si>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</si>
  <si>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</si>
  <si>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</si>
  <si>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</si>
  <si>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</si>
  <si>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</si>
  <si>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</si>
  <si>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</si>
  <si>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</si>
  <si>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</si>
  <si>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</si>
  <si>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</si>
  <si>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</si>
  <si>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</si>
  <si>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</si>
  <si>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</si>
  <si>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</si>
  <si>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</si>
  <si>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</si>
  <si>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</si>
  <si>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</si>
  <si>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</si>
  <si>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</si>
  <si>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</si>
  <si>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</si>
  <si>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</si>
  <si>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</si>
  <si>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</si>
  <si>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</si>
  <si>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</si>
  <si>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</si>
  <si>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</si>
  <si>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</si>
  <si>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</si>
  <si>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</si>
  <si>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</si>
  <si>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</si>
  <si>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</si>
  <si>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</si>
  <si>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</si>
  <si>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</si>
  <si>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</si>
  <si>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</si>
  <si>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</si>
  <si>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</si>
  <si>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</si>
  <si>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</si>
  <si>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</si>
  <si>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</si>
  <si>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</si>
  <si>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</si>
  <si>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</si>
  <si>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</si>
  <si>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</si>
  <si>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</si>
  <si>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</si>
  <si>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</si>
  <si>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</si>
  <si>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</si>
  <si>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</si>
  <si>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</si>
  <si>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</si>
  <si>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</si>
  <si>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</si>
  <si>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</si>
  <si>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</si>
  <si>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</si>
  <si>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</si>
  <si>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</si>
  <si>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</si>
  <si>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</si>
  <si>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</si>
  <si>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</si>
  <si>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</si>
  <si>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</si>
  <si>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</si>
  <si>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</si>
  <si>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</si>
  <si>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</si>
  <si>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</si>
  <si>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</si>
  <si>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</si>
  <si>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</si>
  <si>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</si>
  <si>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</si>
  <si>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</si>
  <si>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</si>
  <si>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</si>
  <si>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</si>
  <si>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</si>
  <si>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</si>
  <si>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</si>
  <si>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</si>
  <si>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</si>
  <si>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</si>
  <si>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</si>
  <si>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</si>
  <si>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</si>
  <si>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</si>
  <si>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</si>
  <si>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</si>
  <si>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</si>
  <si>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</si>
  <si>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</si>
  <si>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</si>
  <si>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</si>
  <si>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</si>
  <si>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</si>
  <si>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</si>
  <si>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</si>
  <si>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</si>
  <si>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</si>
  <si>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</si>
  <si>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</si>
  <si>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</si>
  <si>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</si>
  <si>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</si>
  <si>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</si>
  <si>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</si>
  <si>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</si>
  <si>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</si>
  <si>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</si>
  <si>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</si>
  <si>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</si>
  <si>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</si>
  <si>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</si>
  <si>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</si>
  <si>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</si>
  <si>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</si>
  <si>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</si>
  <si>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</si>
  <si>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</si>
  <si>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</si>
  <si>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</si>
  <si>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</si>
  <si>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</si>
  <si>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</si>
  <si>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</si>
  <si>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</si>
  <si>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</si>
  <si>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</si>
  <si>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</si>
  <si>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</si>
  <si>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</si>
  <si>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</si>
  <si>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</si>
  <si>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</si>
  <si>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</si>
  <si>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</si>
  <si>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</si>
  <si>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</si>
  <si>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</si>
  <si>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</si>
  <si>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</si>
  <si>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</si>
  <si>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</si>
  <si>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</si>
  <si>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</si>
  <si>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</si>
  <si>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</si>
  <si>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</si>
  <si>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</si>
  <si>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</si>
  <si>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</si>
  <si>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</si>
  <si>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</si>
  <si>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</si>
  <si>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</si>
  <si>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</si>
  <si>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</si>
  <si>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</si>
  <si>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</si>
  <si>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</si>
  <si>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</si>
  <si>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</si>
  <si>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</si>
  <si>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</si>
  <si>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</si>
  <si>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</si>
  <si>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</si>
  <si>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</si>
  <si>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</si>
  <si>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</si>
  <si>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</si>
  <si>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</si>
  <si>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</si>
  <si>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</si>
  <si>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</si>
  <si>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</si>
  <si>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</si>
  <si>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</si>
  <si>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</si>
  <si>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</si>
  <si>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</si>
  <si>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</si>
  <si>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</si>
  <si>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</si>
  <si>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</si>
  <si>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</si>
  <si>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</si>
  <si>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</si>
  <si>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</si>
  <si>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</si>
  <si>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</si>
  <si>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</si>
  <si>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</si>
  <si>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</si>
  <si>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</si>
  <si>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</si>
  <si>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</si>
  <si>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</si>
  <si>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</si>
  <si>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</si>
  <si>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</si>
  <si>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</si>
  <si>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</si>
  <si>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</si>
  <si>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</si>
  <si>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</si>
  <si>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</si>
  <si>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</si>
  <si>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</si>
  <si>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</si>
  <si>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</si>
  <si>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</si>
  <si>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</si>
  <si>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</si>
  <si>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</si>
  <si>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</si>
  <si>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</si>
  <si>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</si>
  <si>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</si>
  <si>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</si>
  <si>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</si>
  <si>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</si>
  <si>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</si>
  <si>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</si>
  <si>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</si>
  <si>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</si>
  <si>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</si>
  <si>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</si>
  <si>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</si>
  <si>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</si>
  <si>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</si>
  <si>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</si>
  <si>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</si>
  <si>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</si>
  <si>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</si>
  <si>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</si>
  <si>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</si>
  <si>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</si>
  <si>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</si>
  <si>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</si>
  <si>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</si>
  <si>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</si>
  <si>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</si>
  <si>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</si>
  <si>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</si>
  <si>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</si>
  <si>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</si>
  <si>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</si>
  <si>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</si>
  <si>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</si>
  <si>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</si>
  <si>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</si>
  <si>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</si>
  <si>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</si>
  <si>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</si>
  <si>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</si>
  <si>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</si>
  <si>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</si>
  <si>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</si>
  <si>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</si>
  <si>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</si>
  <si>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</si>
  <si>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</si>
  <si>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</si>
  <si>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</si>
  <si>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</si>
  <si>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</si>
  <si>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</si>
  <si>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</si>
  <si>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</si>
  <si>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</si>
  <si>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</si>
  <si>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</si>
  <si>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</si>
  <si>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</si>
  <si>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</si>
  <si>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</si>
  <si>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</si>
  <si>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</si>
  <si>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</si>
  <si>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</si>
  <si>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</si>
  <si>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</si>
  <si>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</si>
  <si>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</si>
  <si>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</si>
  <si>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</si>
  <si>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</si>
  <si>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</si>
  <si>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</si>
  <si>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</si>
  <si>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</si>
  <si>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</si>
  <si>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</si>
  <si>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</si>
  <si>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</si>
  <si>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</si>
  <si>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</si>
  <si>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</si>
  <si>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</si>
  <si>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</si>
  <si>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</si>
  <si>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</si>
  <si>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</si>
  <si>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</si>
  <si>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</si>
  <si>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</si>
  <si>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</si>
  <si>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</si>
  <si>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</si>
  <si>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</si>
  <si>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</si>
  <si>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</si>
  <si>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</si>
  <si>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</si>
  <si>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</si>
  <si>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</si>
  <si>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</si>
  <si>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</si>
  <si>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</si>
  <si>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</si>
  <si>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</si>
  <si>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</si>
  <si>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</si>
  <si>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</si>
  <si>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</si>
  <si>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</si>
  <si>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</si>
  <si>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</si>
  <si>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</si>
  <si>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</si>
  <si>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</si>
  <si>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</si>
  <si>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</si>
  <si>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</si>
  <si>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</si>
  <si>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</si>
  <si>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</si>
  <si>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</si>
  <si>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</si>
  <si>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</si>
  <si>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</si>
  <si>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</si>
  <si>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</si>
  <si>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</si>
  <si>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</si>
  <si>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</si>
  <si>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</si>
  <si>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</si>
  <si>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</si>
  <si>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</si>
  <si>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</si>
  <si>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</si>
  <si>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</si>
  <si>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</si>
  <si>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</si>
  <si>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</si>
  <si>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</si>
  <si>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</si>
  <si>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</si>
  <si>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</si>
  <si>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</si>
  <si>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</si>
  <si>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</si>
  <si>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</si>
  <si>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</si>
  <si>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</si>
  <si>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</si>
  <si>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</si>
  <si>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</si>
  <si>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</si>
  <si>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</si>
  <si>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</si>
  <si>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</si>
  <si>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</si>
  <si>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</si>
  <si>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</si>
  <si>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</si>
  <si>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</si>
  <si>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</si>
  <si>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</si>
  <si>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</si>
  <si>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</si>
  <si>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</si>
  <si>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</si>
  <si>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</si>
  <si>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</si>
  <si>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</si>
  <si>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</si>
  <si>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</si>
  <si>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</si>
  <si>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</si>
  <si>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</si>
  <si>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</si>
  <si>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</si>
  <si>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</si>
  <si>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</si>
  <si>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</si>
  <si>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</si>
  <si>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</si>
  <si>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</si>
  <si>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</si>
  <si>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</si>
  <si>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</si>
  <si>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</si>
  <si>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</si>
  <si>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</si>
  <si>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</si>
  <si>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</si>
  <si>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</si>
  <si>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</si>
  <si>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</si>
  <si>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</si>
  <si>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</si>
  <si>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</si>
  <si>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</si>
  <si>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</si>
  <si>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</si>
  <si>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</si>
  <si>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</si>
  <si>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</si>
  <si>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</si>
  <si>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</si>
  <si>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</si>
  <si>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</si>
  <si>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</si>
  <si>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</si>
  <si>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</si>
  <si>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</si>
  <si>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</si>
  <si>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</si>
  <si>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</si>
  <si>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</si>
  <si>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</si>
  <si>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</si>
  <si>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</si>
  <si>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</si>
  <si>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</si>
  <si>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</si>
  <si>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</si>
  <si>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</si>
  <si>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</si>
  <si>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</si>
  <si>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</si>
  <si>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</si>
  <si>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</si>
  <si>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</si>
  <si>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</si>
  <si>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</si>
  <si>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</si>
  <si>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</si>
  <si>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</si>
  <si>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</si>
  <si>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</si>
  <si>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</si>
  <si>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</si>
  <si>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</si>
  <si>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</si>
  <si>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</si>
  <si>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</si>
  <si>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</si>
  <si>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</si>
  <si>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</si>
  <si>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</si>
  <si>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</si>
  <si>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</si>
  <si>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</si>
  <si>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</si>
  <si>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</si>
  <si>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</si>
  <si>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</si>
  <si>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</si>
  <si>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</si>
  <si>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</si>
  <si>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</si>
  <si>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</si>
  <si>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</si>
  <si>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</si>
  <si>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</si>
  <si>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</si>
  <si>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</si>
  <si>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</si>
  <si>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</si>
  <si>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</si>
  <si>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</si>
  <si>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</si>
  <si>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</si>
  <si>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</si>
  <si>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</si>
  <si>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</si>
  <si>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</si>
  <si>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</si>
  <si>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</si>
  <si>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</si>
  <si>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</si>
  <si>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</si>
  <si>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</si>
  <si>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</si>
  <si>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</si>
  <si>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</si>
  <si>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</si>
  <si>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</si>
  <si>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</si>
  <si>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</si>
  <si>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</si>
  <si>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</si>
  <si>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</si>
  <si>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</si>
  <si>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</si>
  <si>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</si>
  <si>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</si>
  <si>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</si>
  <si>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</si>
  <si>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</si>
  <si>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</si>
  <si>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</si>
  <si>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</si>
  <si>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</si>
  <si>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</si>
  <si>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</si>
  <si>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</si>
  <si>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</si>
  <si>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</si>
  <si>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</si>
  <si>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</si>
  <si>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</si>
  <si>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</si>
  <si>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</si>
  <si>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</si>
  <si>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</si>
  <si>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</si>
  <si>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</si>
  <si>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</si>
  <si>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</si>
  <si>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</si>
  <si>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</si>
  <si>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</si>
  <si>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</si>
  <si>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</si>
  <si>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</si>
  <si>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</si>
  <si>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</si>
  <si>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</si>
  <si>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</si>
  <si>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</si>
  <si>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</si>
  <si>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</si>
  <si>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</si>
  <si>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</si>
  <si>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</si>
  <si>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</si>
  <si>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</si>
  <si>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</si>
  <si>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</si>
  <si>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</si>
  <si>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</si>
  <si>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</si>
  <si>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</si>
  <si>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</si>
  <si>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</si>
  <si>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</si>
  <si>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</si>
  <si>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</si>
  <si>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</si>
  <si>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</si>
  <si>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</si>
  <si>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</si>
  <si>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</si>
  <si>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</si>
  <si>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</si>
  <si>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</si>
  <si>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</si>
  <si>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</si>
  <si>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</si>
  <si>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</si>
  <si>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</si>
  <si>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</si>
  <si>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</si>
  <si>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</si>
  <si>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</si>
  <si>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</si>
  <si>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</si>
  <si>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</si>
  <si>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</si>
  <si>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</si>
  <si>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</si>
  <si>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</si>
  <si>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</si>
  <si>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</si>
  <si>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</si>
  <si>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</si>
  <si>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</si>
  <si>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</si>
  <si>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</si>
  <si>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</si>
  <si>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</si>
  <si>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</si>
  <si>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</si>
  <si>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</si>
  <si>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</si>
  <si>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</si>
  <si>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</si>
  <si>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</si>
  <si>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</si>
  <si>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</si>
  <si>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</si>
  <si>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</si>
  <si>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</si>
  <si>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</si>
  <si>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</si>
  <si>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</si>
  <si>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</si>
  <si>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</si>
  <si>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</si>
  <si>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</si>
  <si>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</si>
  <si>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</si>
  <si>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</si>
  <si>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</si>
  <si>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</si>
  <si>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</si>
  <si>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</si>
  <si>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</si>
  <si>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</si>
  <si>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</si>
  <si>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</si>
  <si>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</si>
  <si>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</si>
  <si>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</si>
  <si>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</si>
  <si>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</si>
  <si>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</si>
  <si>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</si>
  <si>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</si>
  <si>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</si>
  <si>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</si>
  <si>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</si>
  <si>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</si>
  <si>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</si>
  <si>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</si>
  <si>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</si>
  <si>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</si>
  <si>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</si>
  <si>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</si>
  <si>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</si>
  <si>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</si>
  <si>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</si>
  <si>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</si>
  <si>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</si>
  <si>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</si>
  <si>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</si>
  <si>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</si>
  <si>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</si>
  <si>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</si>
  <si>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</si>
  <si>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</si>
  <si>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</si>
  <si>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</si>
  <si>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</si>
  <si>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</si>
  <si>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</si>
  <si>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</si>
  <si>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</si>
  <si>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</si>
  <si>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</si>
  <si>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</si>
  <si>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</si>
  <si>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</si>
  <si>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</si>
  <si>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</si>
  <si>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</si>
  <si>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</si>
  <si>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</si>
  <si>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</si>
  <si>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</si>
  <si>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</si>
  <si>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</si>
  <si>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</si>
  <si>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</si>
  <si>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</si>
  <si>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</si>
  <si>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</si>
  <si>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</si>
  <si>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</si>
  <si>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</si>
  <si>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</si>
  <si>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</si>
  <si>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</si>
  <si>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</si>
  <si>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</si>
  <si>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</si>
  <si>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</si>
  <si>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</si>
  <si>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</si>
  <si>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</si>
  <si>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</si>
  <si>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</si>
  <si>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</si>
  <si>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</si>
  <si>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</si>
  <si>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</si>
  <si>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</si>
  <si>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</si>
  <si>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</si>
  <si>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</si>
  <si>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</si>
  <si>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</si>
  <si>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</si>
  <si>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</si>
  <si>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</si>
  <si>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</si>
  <si>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</si>
  <si>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</si>
  <si>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</si>
  <si>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</si>
  <si>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</si>
  <si>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</si>
  <si>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</si>
  <si>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</si>
  <si>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</si>
  <si>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</si>
  <si>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</si>
  <si>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</si>
  <si>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</si>
  <si>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</si>
  <si>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</si>
  <si>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</si>
  <si>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</si>
  <si>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</si>
  <si>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</si>
  <si>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</si>
  <si>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</si>
  <si>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</si>
  <si>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</si>
  <si>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</si>
  <si>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</si>
  <si>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</si>
  <si>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</si>
  <si>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</si>
  <si>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</si>
  <si>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</si>
  <si>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</si>
  <si>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</si>
  <si>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</si>
  <si>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</si>
  <si>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</si>
  <si>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</si>
  <si>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</si>
  <si>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</si>
  <si>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</si>
  <si>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</si>
  <si>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</si>
  <si>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</si>
  <si>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</si>
  <si>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</si>
  <si>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</si>
  <si>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</si>
  <si>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</si>
  <si>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</si>
  <si>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</si>
  <si>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</si>
  <si>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</si>
  <si>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</si>
  <si>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</si>
  <si>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</si>
  <si>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</si>
  <si>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</si>
  <si>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</si>
  <si>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</si>
  <si>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</si>
  <si>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</si>
  <si>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</si>
  <si>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</si>
  <si>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</si>
  <si>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</si>
  <si>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</si>
  <si>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</si>
  <si>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</si>
  <si>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</si>
  <si>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</si>
  <si>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</si>
  <si>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</si>
  <si>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</si>
  <si>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</si>
  <si>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</si>
  <si>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</si>
  <si>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</si>
  <si>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</si>
  <si>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</si>
  <si>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</si>
  <si>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</si>
  <si>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</si>
  <si>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</si>
  <si>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</si>
  <si>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</si>
  <si>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</si>
  <si>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</si>
  <si>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</si>
  <si>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</si>
  <si>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</si>
  <si>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</si>
  <si>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</si>
  <si>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</si>
  <si>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</si>
  <si>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</si>
  <si>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</si>
  <si>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</si>
  <si>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</si>
  <si>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</si>
  <si>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</si>
  <si>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</si>
  <si>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</si>
  <si>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</si>
  <si>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</si>
  <si>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</si>
  <si>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</si>
  <si>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</si>
  <si>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</si>
  <si>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</si>
  <si>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</si>
  <si>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</si>
  <si>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</si>
  <si>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</si>
  <si>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</si>
  <si>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</si>
  <si>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</si>
  <si>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</si>
  <si>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</si>
  <si>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</si>
  <si>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</si>
  <si>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</si>
  <si>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</si>
  <si>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</si>
  <si>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</si>
  <si>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</si>
  <si>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</si>
  <si>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</si>
  <si>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</si>
  <si>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</si>
  <si>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</si>
  <si>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</si>
  <si>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</si>
  <si>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</si>
  <si>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</si>
  <si>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</si>
  <si>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</si>
  <si>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</si>
  <si>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</si>
  <si>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</si>
  <si>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</si>
  <si>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</si>
  <si>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</si>
  <si>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</si>
  <si>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</si>
  <si>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</si>
  <si>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</si>
  <si>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</si>
  <si>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</si>
  <si>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</si>
  <si>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</si>
  <si>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</si>
  <si>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</si>
  <si>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</si>
  <si>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</si>
  <si>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</si>
  <si>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</si>
  <si>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</si>
  <si>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</si>
  <si>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</si>
  <si>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</si>
  <si>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</si>
  <si>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</si>
  <si>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</si>
  <si>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</si>
  <si>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</si>
  <si>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</si>
  <si>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</si>
  <si>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</si>
  <si>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</si>
  <si>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</si>
  <si>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</si>
  <si>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</si>
  <si>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</si>
  <si>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</si>
  <si>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</si>
  <si>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</si>
  <si>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</si>
  <si>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</si>
  <si>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</si>
  <si>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</si>
  <si>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</si>
  <si>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</si>
  <si>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</si>
  <si>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</si>
  <si>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</si>
  <si>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</si>
  <si>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</si>
  <si>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</si>
  <si>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</si>
  <si>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</si>
  <si>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</si>
  <si>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</si>
  <si>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</si>
  <si>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</si>
  <si>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</si>
  <si>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</si>
  <si>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</si>
  <si>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</si>
  <si>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</si>
  <si>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</si>
  <si>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</si>
  <si>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</si>
  <si>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</si>
  <si>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</si>
  <si>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</si>
  <si>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</si>
  <si>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</si>
  <si>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</si>
  <si>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</si>
  <si>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</si>
  <si>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</si>
  <si>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</si>
  <si>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</si>
  <si>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</si>
  <si>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</si>
  <si>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</si>
  <si>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</si>
  <si>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</si>
  <si>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</si>
  <si>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</si>
  <si>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</si>
  <si>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</si>
  <si>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</si>
  <si>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</si>
  <si>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</si>
  <si>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</si>
  <si>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</si>
  <si>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</si>
  <si>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</si>
  <si>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</si>
  <si>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</si>
  <si>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</si>
  <si>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</si>
  <si>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</si>
  <si>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</si>
  <si>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</si>
  <si>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</si>
  <si>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</si>
  <si>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</si>
  <si>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</si>
  <si>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</si>
  <si>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</si>
  <si>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</si>
  <si>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</si>
  <si>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</si>
  <si>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</si>
  <si>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</si>
  <si>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</si>
  <si>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</si>
  <si>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</si>
  <si>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</si>
  <si>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</si>
  <si>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</si>
  <si>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</si>
  <si>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</si>
  <si>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</si>
  <si>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</si>
  <si>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</si>
  <si>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</si>
  <si>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</si>
  <si>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</si>
  <si>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</si>
  <si>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</si>
  <si>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</si>
  <si>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</si>
  <si>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</si>
  <si>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</si>
  <si>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</si>
  <si>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</si>
  <si>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</si>
  <si>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</si>
  <si>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</si>
  <si>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</si>
  <si>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</si>
  <si>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</si>
  <si>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</si>
  <si>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</si>
  <si>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</si>
  <si>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</si>
  <si>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</si>
  <si>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</si>
  <si>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</si>
  <si>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</si>
  <si>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</si>
  <si>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</si>
  <si>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</si>
  <si>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</si>
  <si>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</si>
  <si>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</si>
  <si>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</si>
  <si>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</si>
  <si>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</si>
  <si>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</si>
  <si>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</si>
  <si>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</si>
  <si>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</si>
  <si>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</si>
  <si>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</si>
  <si>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</si>
  <si>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</si>
  <si>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</si>
  <si>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</si>
  <si>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</si>
  <si>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</si>
  <si>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</si>
  <si>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</si>
  <si>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</si>
  <si>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</si>
  <si>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</si>
  <si>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</si>
  <si>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</si>
  <si>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</si>
  <si>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</si>
  <si>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</si>
  <si>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</si>
  <si>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</si>
  <si>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</si>
  <si>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</si>
  <si>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</si>
  <si>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</si>
  <si>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</si>
  <si>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</si>
  <si>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</si>
  <si>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</si>
  <si>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</si>
  <si>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</si>
  <si>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</si>
  <si>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</si>
  <si>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</si>
  <si>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</si>
  <si>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</si>
  <si>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</si>
  <si>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</si>
  <si>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</si>
  <si>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</si>
  <si>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</si>
  <si>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</si>
  <si>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</si>
  <si>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</si>
  <si>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</si>
  <si>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</si>
  <si>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</si>
  <si>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</si>
  <si>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</si>
  <si>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</si>
  <si>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</si>
  <si>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</si>
  <si>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</si>
  <si>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</si>
  <si>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</si>
  <si>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</si>
  <si>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</si>
  <si>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</si>
  <si>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</si>
  <si>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</si>
  <si>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</si>
  <si>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</si>
  <si>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</si>
  <si>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</si>
  <si>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</si>
  <si>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</si>
  <si>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</si>
  <si>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</si>
  <si>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</si>
  <si>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</si>
  <si>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</si>
  <si>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</si>
  <si>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</si>
  <si>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</si>
  <si>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</si>
  <si>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</si>
  <si>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</si>
  <si>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</si>
  <si>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</si>
  <si>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</si>
  <si>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</si>
  <si>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</si>
  <si>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</si>
  <si>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</si>
  <si>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</si>
  <si>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</si>
  <si>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</si>
  <si>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</si>
  <si>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</si>
  <si>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</si>
  <si>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</si>
  <si>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</si>
  <si>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</si>
  <si>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</si>
  <si>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</si>
  <si>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</si>
  <si>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</si>
  <si>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</si>
  <si>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</si>
  <si>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</si>
  <si>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</si>
  <si>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</si>
  <si>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</si>
  <si>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</si>
  <si>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</si>
  <si>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</si>
  <si>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</si>
  <si>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</si>
  <si>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</si>
  <si>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</si>
  <si>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</si>
  <si>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</si>
  <si>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</si>
  <si>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</si>
  <si>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</si>
  <si>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</si>
  <si>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</si>
  <si>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</si>
  <si>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</si>
  <si>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</si>
  <si>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</si>
  <si>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</si>
  <si>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</si>
  <si>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</si>
  <si>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</si>
  <si>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</si>
  <si>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</si>
  <si>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</si>
  <si>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</si>
  <si>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</si>
  <si>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</si>
  <si>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</si>
  <si>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</si>
  <si>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</si>
  <si>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</si>
  <si>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</si>
  <si>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</si>
  <si>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</si>
  <si>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</si>
  <si>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</si>
  <si>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</si>
  <si>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</si>
  <si>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</si>
  <si>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</si>
  <si>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</si>
  <si>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</si>
  <si>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</si>
  <si>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</si>
  <si>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</si>
  <si>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</si>
  <si>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</si>
  <si>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</si>
  <si>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</si>
  <si>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</si>
  <si>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</si>
  <si>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</si>
  <si>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</si>
  <si>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</si>
  <si>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</si>
  <si>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</si>
  <si>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</si>
  <si>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</si>
  <si>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</si>
  <si>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</si>
  <si>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</si>
  <si>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</si>
  <si>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</si>
  <si>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</si>
  <si>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</si>
  <si>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</si>
  <si>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</si>
  <si>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</si>
  <si>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</si>
  <si>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</si>
  <si>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</si>
  <si>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</si>
  <si>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</si>
  <si>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</si>
  <si>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</si>
  <si>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</si>
  <si>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</si>
  <si>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</si>
  <si>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</si>
  <si>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</si>
  <si>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</si>
  <si>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</si>
  <si>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</si>
  <si>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</si>
  <si>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</si>
  <si>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</si>
  <si>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</si>
  <si>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</si>
  <si>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</si>
  <si>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</si>
  <si>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</si>
  <si>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</si>
  <si>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</si>
  <si>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</si>
  <si>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</si>
  <si>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</si>
  <si>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</si>
  <si>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</si>
  <si>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</si>
  <si>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</si>
  <si>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</si>
  <si>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</si>
  <si>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</si>
  <si>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</si>
  <si>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</si>
  <si>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</si>
  <si>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</si>
  <si>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</si>
  <si>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</si>
  <si>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</si>
  <si>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</si>
  <si>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</si>
  <si>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</si>
  <si>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</si>
  <si>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</si>
  <si>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</si>
  <si>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</si>
  <si>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</si>
  <si>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</si>
  <si>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</si>
  <si>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</si>
  <si>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</si>
  <si>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</si>
  <si>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</si>
  <si>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</si>
  <si>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</si>
  <si>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</si>
  <si>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</si>
  <si>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</si>
  <si>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</si>
  <si>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</si>
  <si>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</si>
  <si>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</si>
  <si>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</si>
  <si>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</si>
  <si>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</si>
  <si>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</si>
  <si>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</si>
  <si>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</si>
  <si>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</si>
  <si>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</si>
  <si>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</si>
  <si>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</si>
  <si>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</si>
  <si>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</si>
  <si>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</si>
  <si>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</si>
  <si>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</si>
  <si>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</si>
  <si>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</si>
  <si>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</si>
  <si>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</si>
  <si>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</si>
  <si>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</si>
  <si>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</si>
  <si>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</si>
  <si>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</si>
  <si>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</si>
  <si>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</si>
  <si>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</si>
  <si>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</si>
  <si>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</si>
  <si>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</si>
  <si>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</si>
  <si>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</si>
  <si>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</si>
  <si>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</si>
  <si>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</si>
  <si>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</si>
  <si>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</si>
  <si>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</si>
  <si>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</si>
  <si>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</si>
  <si>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</si>
  <si>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</si>
  <si>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</si>
  <si>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</si>
  <si>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</si>
  <si>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</si>
  <si>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</si>
  <si>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</si>
  <si>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</si>
  <si>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</si>
  <si>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</si>
  <si>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</si>
  <si>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</si>
  <si>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</si>
  <si>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</si>
  <si>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</si>
  <si>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</si>
  <si>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</si>
  <si>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</si>
  <si>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</si>
  <si>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</si>
  <si>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</si>
  <si>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</si>
  <si>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</si>
  <si>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</si>
  <si>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</si>
  <si>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</si>
  <si>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</si>
  <si>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</si>
  <si>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</si>
  <si>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</si>
  <si>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</si>
  <si>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</si>
  <si>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</si>
  <si>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</si>
  <si>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</si>
  <si>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</si>
  <si>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</si>
  <si>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</si>
  <si>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</si>
  <si>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</si>
  <si>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</si>
  <si>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</si>
  <si>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</si>
  <si>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</si>
  <si>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</si>
  <si>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</si>
  <si>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</si>
  <si>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</si>
  <si>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</si>
  <si>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</si>
  <si>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</si>
  <si>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</si>
  <si>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</si>
  <si>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</si>
  <si>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</si>
  <si>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</si>
  <si>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</si>
  <si>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</si>
  <si>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</si>
  <si>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</si>
  <si>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</si>
  <si>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</si>
  <si>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</si>
  <si>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</si>
  <si>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</si>
  <si>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</si>
  <si>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</si>
  <si>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</si>
  <si>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</si>
  <si>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</si>
  <si>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</si>
  <si>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</si>
  <si>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</si>
  <si>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</si>
  <si>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</si>
  <si>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</si>
  <si>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</si>
  <si>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</si>
  <si>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</si>
  <si>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</si>
  <si>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</si>
  <si>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</si>
  <si>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</si>
  <si>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</si>
  <si>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</si>
  <si>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</si>
  <si>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</si>
  <si>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</si>
  <si>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</si>
  <si>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</si>
  <si>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</si>
  <si>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</si>
  <si>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</si>
  <si>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</si>
  <si>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</si>
  <si>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</si>
  <si>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</si>
  <si>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</si>
  <si>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</si>
  <si>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</si>
  <si>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</si>
  <si>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</si>
  <si>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</si>
  <si>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</si>
  <si>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</si>
  <si>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</si>
  <si>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</si>
  <si>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</si>
  <si>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</si>
  <si>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</si>
  <si>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</si>
  <si>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</si>
  <si>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</si>
  <si>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</si>
  <si>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</si>
  <si>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</si>
  <si>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</si>
  <si>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</si>
  <si>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</si>
  <si>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</si>
  <si>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</si>
  <si>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</si>
  <si>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</si>
  <si>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</si>
  <si>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</si>
  <si>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</si>
  <si>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</si>
  <si>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</si>
  <si>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</si>
  <si>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</si>
  <si>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</si>
  <si>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</si>
  <si>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</si>
  <si>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</si>
  <si>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</si>
  <si>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</si>
  <si>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</si>
  <si>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</si>
  <si>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</si>
  <si>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</si>
  <si>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</si>
  <si>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</si>
  <si>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</si>
  <si>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</si>
  <si>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</si>
  <si>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</si>
  <si>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</si>
  <si>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</si>
  <si>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</si>
  <si>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</si>
  <si>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</si>
  <si>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</si>
  <si>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</si>
  <si>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</si>
  <si>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</si>
  <si>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</si>
  <si>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</si>
  <si>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</si>
  <si>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</si>
  <si>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</si>
  <si>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</si>
  <si>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</si>
  <si>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</si>
  <si>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</si>
  <si>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</si>
  <si>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</si>
  <si>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</si>
  <si>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</si>
  <si>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</si>
  <si>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</si>
  <si>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</si>
  <si>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</si>
  <si>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</si>
  <si>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</si>
  <si>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</si>
  <si>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</si>
  <si>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</si>
  <si>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</si>
  <si>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</si>
  <si>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</si>
  <si>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</si>
  <si>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</si>
  <si>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</si>
  <si>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</si>
  <si>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</si>
  <si>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</si>
  <si>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</si>
  <si>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</si>
  <si>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</si>
  <si>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</si>
  <si>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</si>
  <si>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</si>
  <si>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</si>
  <si>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</si>
  <si>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</si>
  <si>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</si>
  <si>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</si>
  <si>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</si>
  <si>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</si>
  <si>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</si>
  <si>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</si>
  <si>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</si>
  <si>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</si>
  <si>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</si>
  <si>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</si>
  <si>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</si>
  <si>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</si>
  <si>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</si>
  <si>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</si>
  <si>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</si>
  <si>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</si>
  <si>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</si>
  <si>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</si>
  <si>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</si>
  <si>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</si>
  <si>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</si>
  <si>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</si>
  <si>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</si>
  <si>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</si>
  <si>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</si>
  <si>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</si>
  <si>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</si>
  <si>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</si>
  <si>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</si>
  <si>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</si>
  <si>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</si>
  <si>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</si>
  <si>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</si>
  <si>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</si>
  <si>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</si>
  <si>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</si>
  <si>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</si>
  <si>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</si>
  <si>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</si>
  <si>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</si>
  <si>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</si>
  <si>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</si>
  <si>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</si>
  <si>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</si>
  <si>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</si>
  <si>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</si>
  <si>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</si>
  <si>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</si>
  <si>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</si>
  <si>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</si>
  <si>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</si>
  <si>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</si>
  <si>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</si>
  <si>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</si>
  <si>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</si>
  <si>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</si>
  <si>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</si>
  <si>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</si>
  <si>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</si>
  <si>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</si>
  <si>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</si>
  <si>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</si>
  <si>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</si>
  <si>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</si>
  <si>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</si>
  <si>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</si>
  <si>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</si>
  <si>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</si>
  <si>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</si>
  <si>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</si>
  <si>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</si>
  <si>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</si>
  <si>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</si>
  <si>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</si>
  <si>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</si>
  <si>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</si>
  <si>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</si>
  <si>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</si>
  <si>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</si>
  <si>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</si>
  <si>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</si>
  <si>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</si>
  <si>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</si>
  <si>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</si>
  <si>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</si>
  <si>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</si>
  <si>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</si>
  <si>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</si>
  <si>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</si>
  <si>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</si>
  <si>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</si>
  <si>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</si>
  <si>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</si>
  <si>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</si>
  <si>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</si>
  <si>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</si>
  <si>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</si>
  <si>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</si>
  <si>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</si>
  <si>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</si>
  <si>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</si>
  <si>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</si>
  <si>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</si>
  <si>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</si>
  <si>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</si>
  <si>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</si>
  <si>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</si>
  <si>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</si>
  <si>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</si>
  <si>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</si>
  <si>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</si>
  <si>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</si>
  <si>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</si>
  <si>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</si>
  <si>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</si>
  <si>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</si>
  <si>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</si>
  <si>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</si>
  <si>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</si>
  <si>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</si>
  <si>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</si>
  <si>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</si>
  <si>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</si>
  <si>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</si>
  <si>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</si>
  <si>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</si>
  <si>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</si>
  <si>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</si>
  <si>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</si>
  <si>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</si>
  <si>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</si>
  <si>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</si>
  <si>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</si>
  <si>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</si>
  <si>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</si>
  <si>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</si>
  <si>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</si>
  <si>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</si>
  <si>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</si>
  <si>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</si>
  <si>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</si>
  <si>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</si>
  <si>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</si>
  <si>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</si>
  <si>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</si>
  <si>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</si>
  <si>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</si>
  <si>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</si>
  <si>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</si>
  <si>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</si>
  <si>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</si>
  <si>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</si>
  <si>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</si>
  <si>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</si>
  <si>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</si>
  <si>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</si>
  <si>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</si>
  <si>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</si>
  <si>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</si>
  <si>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</si>
  <si>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</si>
  <si>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</si>
  <si>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</si>
  <si>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</si>
  <si>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</si>
  <si>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</si>
  <si>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</si>
  <si>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</si>
  <si>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</si>
  <si>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</si>
  <si>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</si>
  <si>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</si>
  <si>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</si>
  <si>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</si>
  <si>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</si>
  <si>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</si>
  <si>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</si>
  <si>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</si>
  <si>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</si>
  <si>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</si>
  <si>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</si>
  <si>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</si>
  <si>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</si>
  <si>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</si>
  <si>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</si>
  <si>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</si>
  <si>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</si>
  <si>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</si>
  <si>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</si>
  <si>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</si>
  <si>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</si>
  <si>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</si>
  <si>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</si>
  <si>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</si>
  <si>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</si>
  <si>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</si>
  <si>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</si>
  <si>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</si>
  <si>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</si>
  <si>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</si>
  <si>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</si>
  <si>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</si>
  <si>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</si>
  <si>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</si>
  <si>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</si>
  <si>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</si>
  <si>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</si>
  <si>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</si>
  <si>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</si>
  <si>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</si>
  <si>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</si>
  <si>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</si>
  <si>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</si>
  <si>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</si>
  <si>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</si>
  <si>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</si>
  <si>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</si>
  <si>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</si>
  <si>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</si>
  <si>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</si>
  <si>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</si>
  <si>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</si>
  <si>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</si>
  <si>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</si>
  <si>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</si>
  <si>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</si>
  <si>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</si>
  <si>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</si>
  <si>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</si>
  <si>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</si>
  <si>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</si>
  <si>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</si>
  <si>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</si>
  <si>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</si>
  <si>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</si>
  <si>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</si>
  <si>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</si>
  <si>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</si>
  <si>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</si>
  <si>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</si>
  <si>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</si>
  <si>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</si>
  <si>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</si>
  <si>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</si>
  <si>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</si>
  <si>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</si>
  <si>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</si>
  <si>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</si>
  <si>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</si>
  <si>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</si>
  <si>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</si>
  <si>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</si>
  <si>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</si>
  <si>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</si>
  <si>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</si>
  <si>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</si>
  <si>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</si>
  <si>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</si>
  <si>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</si>
  <si>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</si>
  <si>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</si>
  <si>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</si>
  <si>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</si>
  <si>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</si>
  <si>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</si>
  <si>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</si>
  <si>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</si>
  <si>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</si>
  <si>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</si>
  <si>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</si>
  <si>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</si>
  <si>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</si>
  <si>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</si>
  <si>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</si>
  <si>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</si>
  <si>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</si>
  <si>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</si>
  <si>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</si>
  <si>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</si>
  <si>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</si>
  <si>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</si>
  <si>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</si>
  <si>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</si>
  <si>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</si>
  <si>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</si>
  <si>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</si>
  <si>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</si>
  <si>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</si>
  <si>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</si>
  <si>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</si>
  <si>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</si>
  <si>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</si>
  <si>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</si>
  <si>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</si>
  <si>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</si>
  <si>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</si>
  <si>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</si>
  <si>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</si>
  <si>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</si>
  <si>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</si>
  <si>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</si>
  <si>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</si>
  <si>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</si>
  <si>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</si>
  <si>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</si>
  <si>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</si>
  <si>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</si>
  <si>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</si>
  <si>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</si>
  <si>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</si>
  <si>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</si>
  <si>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</si>
  <si>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</si>
  <si>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</si>
  <si>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</si>
  <si>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</si>
  <si>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</si>
  <si>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</si>
  <si>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</si>
  <si>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</si>
  <si>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</si>
  <si>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</si>
  <si>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</si>
  <si>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</si>
  <si>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</si>
  <si>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</si>
  <si>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</si>
  <si>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</si>
  <si>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</si>
  <si>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</si>
  <si>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</si>
  <si>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</si>
  <si>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</si>
  <si>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</si>
  <si>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</si>
  <si>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</si>
  <si>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</si>
  <si>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</si>
  <si>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</si>
  <si>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</si>
  <si>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</si>
  <si>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</si>
  <si>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</si>
  <si>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</si>
  <si>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</si>
  <si>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</si>
  <si>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</si>
  <si>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</si>
  <si>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</si>
  <si>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</si>
  <si>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</si>
  <si>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</si>
  <si>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</si>
  <si>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</si>
  <si>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</si>
  <si>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</si>
  <si>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</si>
  <si>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</si>
  <si>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</si>
  <si>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</si>
  <si>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</si>
  <si>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</si>
  <si>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</si>
  <si>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</si>
  <si>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</si>
  <si>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</si>
  <si>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</si>
  <si>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</si>
  <si>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</si>
  <si>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</si>
  <si>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</si>
  <si>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</si>
  <si>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</si>
  <si>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</si>
  <si>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</si>
  <si>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</si>
  <si>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</si>
  <si>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</si>
  <si>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</si>
  <si>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</si>
  <si>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</si>
  <si>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</si>
  <si>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</si>
  <si>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</si>
  <si>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</si>
  <si>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</si>
  <si>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</si>
  <si>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</si>
  <si>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</si>
  <si>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</si>
  <si>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</si>
  <si>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</si>
  <si>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</si>
  <si>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</si>
  <si>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</si>
  <si>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</si>
  <si>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</si>
  <si>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</si>
  <si>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</si>
  <si>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</si>
  <si>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</si>
  <si>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</si>
  <si>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</si>
  <si>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</si>
  <si>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</si>
  <si>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</si>
  <si>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</si>
  <si>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</si>
  <si>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</si>
  <si>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</si>
  <si>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</si>
  <si>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</si>
  <si>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</si>
  <si>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</si>
  <si>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</si>
  <si>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</si>
  <si>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</si>
  <si>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</si>
  <si>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</si>
  <si>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</si>
  <si>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</si>
  <si>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</si>
  <si>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</si>
  <si>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</si>
  <si>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</si>
  <si>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</si>
  <si>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</si>
  <si>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</si>
  <si>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</si>
  <si>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</si>
  <si>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</si>
  <si>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</si>
  <si>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</si>
  <si>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</si>
  <si>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</si>
  <si>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</si>
  <si>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</si>
  <si>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</si>
  <si>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</si>
  <si>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</si>
  <si>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</si>
  <si>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</si>
  <si>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</si>
  <si>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</si>
  <si>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</si>
  <si>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</si>
  <si>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</si>
  <si>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</si>
  <si>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</si>
  <si>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</si>
  <si>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</si>
  <si>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</si>
  <si>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</si>
  <si>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</si>
  <si>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</si>
  <si>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</si>
  <si>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</si>
  <si>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</si>
  <si>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</si>
  <si>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</si>
  <si>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</si>
  <si>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</si>
  <si>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</si>
  <si>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</si>
  <si>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</si>
  <si>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</si>
  <si>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</si>
  <si>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</si>
  <si>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</si>
  <si>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</si>
  <si>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</si>
  <si>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</si>
  <si>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</si>
  <si>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</si>
  <si>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</si>
  <si>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</si>
  <si>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</si>
  <si>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</si>
  <si>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</si>
  <si>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</si>
  <si>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</si>
  <si>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</si>
  <si>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</si>
  <si>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</si>
  <si>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</si>
  <si>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</si>
  <si>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</si>
  <si>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</si>
  <si>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</si>
  <si>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</si>
  <si>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</si>
  <si>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</si>
  <si>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</si>
  <si>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</si>
  <si>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</si>
  <si>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</si>
  <si>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</si>
  <si>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</si>
  <si>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</si>
  <si>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</si>
  <si>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</si>
  <si>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</si>
  <si>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</si>
  <si>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</si>
  <si>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</si>
  <si>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</si>
  <si>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</si>
  <si>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</si>
  <si>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</si>
  <si>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</si>
  <si>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</si>
  <si>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</si>
  <si>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</si>
  <si>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</si>
  <si>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</si>
  <si>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</si>
  <si>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</si>
  <si>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</si>
  <si>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</si>
  <si>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</si>
  <si>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</si>
  <si>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</si>
  <si>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</si>
  <si>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</si>
  <si>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</si>
  <si>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</si>
  <si>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</si>
  <si>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</si>
  <si>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</si>
  <si>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</si>
  <si>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</si>
  <si>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</si>
  <si>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</si>
  <si>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</si>
  <si>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</si>
  <si>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</si>
  <si>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</si>
  <si>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</si>
  <si>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</si>
  <si>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</si>
  <si>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</si>
  <si>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</si>
  <si>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</si>
  <si>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</si>
  <si>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</si>
  <si>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</si>
  <si>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</si>
  <si>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</si>
  <si>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</si>
  <si>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</si>
  <si>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</si>
  <si>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</si>
  <si>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</si>
  <si>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</si>
  <si>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</si>
  <si>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</si>
  <si>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</si>
  <si>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</si>
  <si>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</si>
  <si>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</si>
  <si>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</si>
  <si>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</si>
  <si>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</si>
  <si>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</si>
  <si>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</si>
  <si>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</si>
  <si>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</si>
  <si>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</si>
  <si>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</si>
  <si>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</si>
  <si>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</si>
  <si>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</si>
  <si>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</si>
  <si>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</si>
  <si>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</si>
  <si>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</si>
  <si>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</si>
  <si>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</si>
  <si>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</si>
  <si>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</si>
  <si>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</si>
  <si>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</si>
  <si>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</si>
  <si>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</si>
  <si>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</si>
  <si>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</si>
  <si>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</si>
  <si>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</si>
  <si>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</si>
  <si>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</si>
  <si>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</si>
  <si>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</si>
  <si>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</si>
  <si>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</si>
  <si>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</si>
  <si>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</si>
  <si>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</si>
  <si>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</si>
  <si>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</si>
  <si>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</si>
  <si>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</si>
  <si>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</si>
  <si>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</si>
  <si>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</si>
  <si>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</si>
  <si>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</si>
  <si>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</si>
  <si>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</si>
  <si>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</si>
  <si>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</si>
  <si>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</si>
  <si>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</si>
  <si>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</si>
  <si>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</si>
  <si>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</si>
  <si>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</si>
  <si>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</si>
  <si>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</si>
  <si>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</si>
  <si>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</si>
  <si>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</si>
  <si>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</si>
  <si>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</si>
  <si>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</si>
  <si>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</si>
  <si>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</si>
  <si>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</si>
  <si>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</si>
  <si>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</si>
  <si>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</si>
  <si>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</si>
  <si>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</si>
  <si>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</si>
  <si>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</si>
  <si>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</si>
  <si>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</si>
  <si>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</si>
  <si>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</si>
  <si>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</si>
  <si>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</si>
  <si>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</si>
  <si>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</si>
  <si>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</si>
  <si>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</si>
  <si>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</si>
  <si>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</si>
  <si>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</si>
  <si>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</si>
  <si>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</si>
  <si>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</si>
  <si>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</si>
  <si>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</si>
  <si>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</si>
  <si>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</si>
  <si>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</si>
  <si>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</si>
  <si>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</si>
  <si>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</si>
  <si>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</si>
  <si>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</si>
  <si>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</si>
  <si>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</si>
  <si>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</si>
  <si>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</si>
  <si>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</si>
  <si>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</si>
  <si>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</si>
  <si>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</si>
  <si>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</si>
  <si>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</si>
  <si>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</si>
  <si>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</si>
  <si>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</si>
  <si>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</si>
  <si>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</si>
  <si>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</si>
  <si>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</si>
  <si>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</si>
  <si>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</si>
  <si>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</si>
  <si>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</si>
  <si>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</si>
  <si>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</si>
  <si>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</si>
  <si>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</si>
  <si>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</si>
  <si>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</si>
  <si>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</si>
  <si>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</si>
  <si>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</si>
  <si>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</si>
  <si>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</si>
  <si>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</si>
  <si>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</si>
  <si>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</si>
  <si>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</si>
  <si>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</si>
  <si>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</si>
  <si>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</si>
  <si>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</si>
  <si>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</si>
  <si>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</si>
  <si>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</si>
  <si>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</si>
  <si>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</si>
  <si>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</si>
  <si>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</si>
  <si>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</si>
  <si>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</si>
  <si>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</si>
  <si>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</si>
  <si>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</si>
  <si>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</si>
  <si>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</si>
  <si>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</si>
  <si>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</si>
  <si>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</si>
  <si>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</si>
  <si>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</si>
  <si>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</si>
  <si>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</si>
  <si>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</si>
  <si>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</si>
  <si>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</si>
  <si>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</si>
  <si>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</si>
  <si>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</si>
  <si>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</si>
  <si>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</si>
  <si>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</si>
  <si>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</si>
  <si>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</si>
  <si>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</si>
  <si>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</si>
  <si>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</si>
  <si>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</si>
  <si>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</si>
  <si>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</si>
  <si>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</si>
  <si>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</si>
  <si>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</si>
  <si>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</si>
  <si>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</si>
  <si>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</si>
  <si>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</si>
  <si>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</si>
  <si>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</si>
  <si>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</si>
  <si>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</si>
  <si>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</si>
  <si>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</si>
  <si>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</si>
  <si>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</si>
  <si>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</si>
  <si>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</si>
  <si>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</si>
  <si>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</si>
  <si>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</si>
  <si>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</si>
  <si>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</si>
  <si>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</si>
  <si>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</si>
  <si>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</si>
  <si>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</si>
  <si>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</si>
  <si>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</si>
  <si>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</si>
  <si>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</si>
  <si>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</si>
  <si>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</si>
  <si>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</si>
  <si>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</si>
  <si>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</si>
  <si>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</si>
  <si>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</si>
  <si>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</si>
  <si>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</si>
  <si>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</si>
  <si>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</si>
  <si>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</si>
  <si>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</si>
  <si>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</si>
  <si>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</si>
  <si>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</si>
  <si>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</si>
  <si>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</si>
  <si>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</si>
  <si>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</si>
  <si>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</si>
  <si>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</si>
  <si>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</si>
  <si>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</si>
  <si>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</si>
  <si>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</si>
  <si>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</si>
  <si>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</si>
  <si>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</si>
  <si>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</si>
  <si>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</si>
  <si>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</si>
  <si>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</si>
  <si>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</si>
  <si>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</si>
  <si>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</si>
  <si>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</si>
  <si>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</si>
  <si>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</si>
  <si>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</si>
  <si>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</si>
  <si>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</si>
  <si>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</si>
  <si>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</si>
  <si>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</si>
  <si>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</si>
  <si>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</si>
  <si>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</si>
  <si>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</si>
  <si>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</si>
  <si>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</si>
  <si>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</si>
  <si>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</si>
  <si>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</si>
  <si>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</si>
  <si>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</si>
  <si>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</si>
  <si>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</si>
  <si>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</si>
  <si>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</si>
  <si>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</si>
  <si>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</si>
  <si>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</si>
  <si>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</si>
  <si>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</si>
  <si>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</si>
  <si>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</si>
  <si>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</si>
  <si>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</si>
  <si>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</si>
  <si>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</si>
  <si>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</si>
  <si>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</si>
  <si>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</si>
  <si>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</si>
  <si>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</si>
  <si>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</si>
  <si>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</si>
  <si>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</si>
  <si>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</si>
  <si>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</si>
  <si>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</si>
  <si>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</si>
  <si>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</si>
  <si>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</si>
  <si>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</si>
  <si>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</si>
  <si>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</si>
  <si>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</si>
  <si>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</si>
  <si>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</si>
  <si>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</si>
  <si>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</si>
  <si>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</si>
  <si>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</si>
  <si>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</si>
  <si>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</si>
  <si>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</si>
  <si>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</si>
  <si>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</si>
  <si>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</si>
  <si>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</si>
  <si>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</si>
  <si>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</si>
  <si>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</si>
  <si>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</si>
  <si>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</si>
  <si>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</si>
  <si>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</si>
  <si>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</si>
  <si>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</si>
  <si>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</si>
  <si>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</si>
  <si>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</si>
  <si>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</si>
  <si>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</si>
  <si>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</si>
  <si>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</si>
  <si>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</si>
  <si>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</si>
  <si>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</si>
  <si>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</si>
  <si>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</si>
  <si>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</si>
  <si>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</si>
  <si>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</si>
  <si>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</si>
  <si>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</si>
  <si>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</si>
  <si>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</si>
  <si>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</si>
  <si>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</si>
  <si>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</si>
  <si>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</si>
  <si>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</si>
  <si>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</si>
  <si>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</si>
  <si>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</si>
  <si>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</si>
  <si>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</si>
  <si>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</si>
  <si>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</si>
  <si>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</si>
  <si>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</si>
  <si>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</si>
  <si>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</si>
  <si>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</si>
  <si>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</si>
  <si>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</si>
  <si>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</si>
  <si>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</si>
  <si>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</si>
  <si>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</si>
  <si>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</si>
  <si>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</si>
  <si>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</si>
  <si>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</si>
  <si>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</si>
  <si>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</si>
  <si>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</si>
  <si>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</si>
  <si>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</si>
  <si>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</si>
  <si>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</si>
  <si>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</si>
  <si>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</si>
  <si>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</si>
  <si>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</si>
  <si>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</si>
  <si>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</si>
  <si>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</si>
  <si>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</si>
  <si>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</si>
  <si>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</si>
  <si>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</si>
  <si>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</si>
  <si>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</si>
  <si>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</si>
  <si>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</si>
  <si>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</si>
  <si>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</si>
  <si>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</si>
  <si>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</si>
  <si>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</si>
  <si>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</si>
  <si>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</si>
  <si>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</si>
  <si>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</si>
  <si>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</si>
  <si>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</si>
  <si>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</si>
  <si>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</si>
  <si>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</si>
  <si>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</si>
  <si>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</si>
  <si>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</si>
  <si>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</si>
  <si>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</si>
  <si>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</si>
  <si>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</si>
  <si>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</si>
  <si>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</si>
  <si>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</si>
  <si>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</si>
  <si>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</si>
  <si>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</si>
  <si>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</si>
  <si>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</si>
  <si>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</si>
  <si>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</si>
  <si>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</si>
  <si>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</si>
  <si>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</si>
  <si>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</si>
  <si>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</si>
  <si>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</si>
  <si>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</si>
  <si>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</si>
  <si>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</si>
  <si>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</si>
  <si>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</si>
  <si>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</si>
  <si>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</si>
  <si>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</si>
  <si>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</si>
  <si>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</si>
  <si>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</si>
  <si>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</si>
  <si>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</si>
  <si>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</si>
  <si>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</si>
  <si>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</si>
  <si>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</si>
  <si>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</si>
  <si>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</si>
  <si>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</si>
  <si>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</si>
  <si>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</si>
  <si>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</si>
  <si>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</si>
  <si>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</si>
  <si>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</si>
  <si>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</si>
  <si>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</si>
  <si>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</si>
  <si>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</si>
  <si>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</si>
  <si>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</si>
  <si>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</si>
  <si>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</si>
  <si>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</si>
  <si>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</si>
  <si>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</si>
  <si>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</si>
  <si>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</si>
  <si>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</si>
  <si>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</si>
  <si>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</si>
  <si>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</si>
  <si>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</si>
  <si>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</si>
  <si>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</si>
  <si>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</si>
  <si>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</si>
  <si>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</si>
  <si>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</si>
  <si>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</si>
  <si>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</si>
  <si>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</si>
  <si>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</si>
  <si>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</si>
  <si>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</si>
  <si>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</si>
  <si>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</si>
  <si>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</si>
  <si>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</si>
  <si>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</si>
  <si>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</si>
  <si>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</si>
  <si>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</si>
  <si>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</si>
  <si>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</si>
  <si>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</si>
  <si>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</si>
  <si>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</si>
  <si>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</si>
  <si>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</si>
  <si>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</si>
  <si>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</si>
  <si>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</si>
  <si>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</si>
  <si>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</si>
  <si>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</si>
  <si>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</si>
  <si>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</si>
  <si>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</si>
  <si>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</si>
  <si>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</si>
  <si>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</si>
  <si>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</si>
  <si>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</si>
  <si>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</si>
  <si>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</si>
  <si>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</si>
  <si>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</si>
  <si>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</si>
  <si>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</si>
  <si>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</si>
  <si>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</si>
  <si>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</si>
  <si>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</si>
  <si>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</si>
  <si>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</si>
  <si>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</si>
  <si>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</si>
  <si>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</si>
  <si>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</si>
  <si>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</si>
  <si>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</si>
  <si>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</si>
  <si>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</si>
  <si>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</si>
  <si>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</si>
  <si>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</si>
  <si>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</si>
  <si>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</si>
  <si>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</si>
  <si>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</si>
  <si>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</si>
  <si>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</si>
  <si>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</si>
  <si>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</si>
  <si>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</si>
  <si>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</si>
  <si>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</si>
  <si>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</si>
  <si>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</si>
  <si>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</si>
  <si>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</si>
  <si>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</si>
  <si>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</si>
  <si>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</si>
  <si>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</si>
  <si>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</si>
  <si>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</si>
  <si>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</si>
  <si>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</si>
  <si>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</si>
  <si>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</si>
  <si>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</si>
  <si>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</si>
  <si>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</si>
  <si>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</si>
  <si>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</si>
  <si>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</si>
  <si>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</si>
  <si>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</si>
  <si>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</si>
  <si>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</si>
  <si>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</si>
  <si>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</si>
  <si>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</si>
  <si>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</si>
  <si>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</si>
  <si>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</si>
  <si>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</si>
  <si>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</si>
  <si>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</si>
  <si>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</si>
  <si>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</si>
  <si>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</si>
  <si>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</si>
  <si>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</si>
  <si>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</si>
  <si>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</si>
  <si>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</si>
  <si>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</si>
  <si>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</si>
  <si>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</si>
  <si>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</si>
  <si>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</si>
  <si>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</si>
  <si>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</si>
  <si>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</si>
  <si>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</si>
  <si>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</si>
  <si>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</si>
  <si>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</si>
  <si>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</si>
  <si>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</si>
  <si>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</si>
  <si>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</si>
  <si>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</si>
  <si>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</si>
  <si>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</si>
  <si>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</si>
  <si>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</si>
  <si>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</si>
  <si>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</si>
  <si>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</si>
  <si>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</si>
  <si>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</si>
  <si>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</si>
  <si>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</si>
  <si>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</si>
  <si>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</si>
  <si>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</si>
  <si>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</si>
  <si>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</si>
  <si>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</si>
  <si>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</si>
  <si>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</si>
  <si>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</si>
  <si>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</si>
  <si>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</si>
  <si>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</si>
  <si>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</si>
  <si>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</si>
  <si>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</si>
  <si>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</si>
  <si>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</si>
  <si>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</si>
  <si>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</si>
  <si>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</si>
  <si>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</si>
  <si>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</si>
  <si>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</si>
  <si>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</si>
  <si>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</si>
  <si>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</si>
  <si>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</si>
  <si>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</si>
  <si>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</si>
  <si>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</si>
  <si>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</si>
  <si>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</si>
  <si>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</si>
  <si>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</si>
  <si>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</si>
  <si>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</si>
  <si>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</si>
  <si>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</si>
  <si>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</si>
  <si>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</si>
  <si>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</si>
  <si>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</si>
  <si>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</si>
  <si>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</si>
  <si>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</si>
  <si>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</si>
  <si>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</si>
  <si>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</si>
  <si>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</si>
  <si>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</si>
  <si>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</si>
  <si>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</si>
  <si>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</si>
  <si>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</si>
  <si>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</si>
  <si>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</si>
  <si>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</si>
  <si>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</si>
  <si>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</si>
  <si>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</si>
  <si>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</si>
  <si>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</si>
  <si>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</si>
  <si>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</si>
  <si>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</si>
  <si>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</si>
  <si>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</si>
  <si>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</si>
  <si>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</si>
  <si>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</si>
  <si>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</si>
  <si>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</si>
  <si>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</si>
  <si>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</si>
  <si>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</si>
  <si>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</si>
  <si>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</si>
  <si>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</si>
  <si>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</si>
  <si>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</si>
  <si>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</si>
  <si>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</si>
  <si>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</si>
  <si>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</si>
  <si>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</si>
  <si>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</si>
  <si>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</si>
  <si>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</si>
  <si>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</si>
  <si>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</si>
  <si>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</si>
  <si>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</si>
  <si>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</si>
  <si>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</si>
  <si>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</si>
  <si>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</si>
  <si>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</si>
  <si>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</si>
  <si>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</si>
  <si>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</si>
  <si>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</si>
  <si>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</si>
  <si>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</si>
  <si>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</si>
  <si>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</si>
  <si>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</si>
  <si>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</si>
  <si>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</si>
  <si>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</si>
  <si>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</si>
  <si>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</si>
  <si>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</si>
  <si>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</si>
  <si>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</si>
  <si>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</si>
  <si>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</si>
  <si>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</si>
  <si>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</si>
  <si>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</si>
  <si>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</si>
  <si>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</si>
  <si>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</si>
  <si>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</si>
  <si>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</si>
  <si>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</si>
  <si>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</si>
  <si>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</si>
  <si>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</si>
  <si>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</si>
  <si>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</si>
  <si>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</si>
  <si>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</si>
  <si>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</si>
  <si>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</si>
  <si>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</si>
  <si>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</si>
  <si>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</si>
  <si>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</si>
  <si>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</si>
  <si>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</si>
  <si>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</si>
  <si>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</si>
  <si>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</si>
  <si>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</si>
  <si>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</si>
  <si>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</si>
  <si>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</si>
  <si>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</si>
  <si>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</si>
  <si>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</si>
  <si>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</si>
  <si>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</si>
  <si>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</si>
  <si>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</si>
  <si>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</si>
  <si>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</si>
  <si>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</si>
  <si>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</si>
  <si>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</si>
  <si>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</si>
  <si>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</si>
  <si>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</si>
  <si>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</si>
  <si>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</si>
  <si>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</si>
  <si>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</si>
  <si>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</si>
  <si>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</si>
  <si>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</si>
  <si>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</si>
  <si>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</si>
  <si>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</si>
  <si>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</si>
  <si>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</si>
  <si>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</si>
  <si>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</si>
  <si>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</si>
  <si>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</si>
  <si>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</si>
  <si>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</si>
  <si>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</si>
  <si>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</si>
  <si>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</si>
  <si>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</si>
  <si>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</si>
  <si>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</si>
  <si>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</si>
  <si>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</si>
  <si>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</si>
  <si>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</si>
  <si>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</si>
  <si>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</si>
  <si>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</si>
  <si>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</si>
  <si>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</si>
  <si>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</si>
  <si>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</si>
  <si>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</si>
  <si>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</si>
  <si>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</si>
  <si>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</si>
  <si>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</si>
  <si>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</si>
  <si>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</si>
  <si>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</si>
  <si>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</si>
  <si>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</si>
  <si>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</si>
  <si>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</si>
  <si>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</si>
  <si>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</si>
  <si>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</si>
  <si>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</si>
  <si>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</si>
  <si>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</si>
  <si>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</si>
  <si>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</si>
  <si>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</si>
  <si>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</si>
  <si>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</si>
  <si>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</si>
  <si>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</si>
  <si>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</si>
  <si>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</si>
  <si>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</si>
  <si>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</si>
  <si>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</si>
  <si>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</si>
  <si>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</si>
  <si>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</si>
  <si>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</si>
  <si>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</si>
  <si>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</si>
  <si>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</si>
  <si>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</si>
  <si>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</si>
  <si>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</si>
  <si>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</si>
  <si>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</si>
  <si>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</si>
  <si>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</si>
  <si>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</si>
  <si>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</si>
  <si>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</si>
  <si>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</si>
  <si>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</si>
  <si>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</si>
  <si>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</si>
  <si>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</si>
  <si>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</si>
  <si>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</si>
  <si>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</si>
  <si>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</si>
  <si>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</si>
  <si>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</si>
  <si>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</si>
  <si>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</si>
  <si>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</si>
  <si>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</si>
  <si>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</si>
  <si>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</si>
  <si>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</si>
  <si>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</si>
  <si>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</si>
  <si>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</si>
  <si>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</si>
  <si>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</si>
  <si>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</si>
  <si>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</si>
  <si>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</si>
  <si>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</si>
  <si>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</si>
  <si>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</si>
  <si>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</si>
  <si>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</si>
  <si>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</si>
  <si>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</si>
  <si>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</si>
  <si>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</si>
  <si>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</si>
  <si>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</si>
  <si>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</si>
  <si>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</si>
  <si>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</si>
  <si>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</si>
  <si>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</si>
  <si>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</si>
  <si>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</si>
  <si>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</si>
  <si>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</si>
  <si>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</si>
  <si>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</si>
  <si>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</si>
  <si>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</si>
  <si>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</si>
  <si>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</si>
  <si>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</si>
  <si>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</si>
  <si>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</si>
  <si>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</si>
  <si>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</si>
  <si>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</si>
  <si>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</si>
  <si>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</si>
  <si>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</si>
  <si>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</si>
  <si>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</si>
  <si>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</si>
  <si>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</si>
  <si>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</si>
  <si>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</si>
  <si>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</si>
  <si>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</si>
  <si>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</si>
  <si>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</si>
  <si>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</si>
  <si>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</si>
  <si>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</si>
  <si>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</si>
  <si>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</si>
  <si>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</si>
  <si>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</si>
  <si>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</si>
  <si>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</si>
  <si>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</si>
  <si>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</si>
  <si>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</si>
  <si>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</si>
  <si>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</si>
  <si>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</si>
  <si>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</si>
  <si>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</si>
  <si>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</si>
  <si>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</si>
  <si>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</si>
  <si>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</si>
  <si>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</si>
  <si>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</si>
  <si>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</si>
  <si>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</si>
  <si>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</si>
  <si>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</si>
  <si>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</si>
  <si>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</si>
  <si>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</si>
  <si>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</si>
  <si>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</si>
  <si>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</si>
  <si>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</si>
  <si>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</si>
  <si>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</si>
  <si>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</si>
  <si>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</si>
  <si>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</si>
  <si>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</si>
  <si>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</si>
  <si>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</si>
  <si>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</si>
  <si>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</si>
  <si>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</si>
  <si>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</si>
  <si>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</si>
  <si>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</si>
  <si>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</si>
  <si>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</si>
  <si>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</si>
  <si>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</si>
  <si>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</si>
  <si>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</si>
  <si>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</si>
  <si>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</si>
  <si>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</si>
  <si>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</si>
  <si>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</si>
  <si>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</si>
  <si>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</si>
  <si>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</si>
  <si>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</si>
  <si>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</si>
  <si>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</si>
  <si>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</si>
  <si>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</si>
  <si>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</si>
  <si>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</si>
  <si>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</si>
  <si>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</si>
  <si>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</si>
  <si>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</si>
  <si>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</si>
  <si>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</si>
  <si>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</si>
  <si>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</si>
  <si>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</si>
  <si>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</si>
  <si>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</si>
  <si>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</si>
  <si>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</si>
  <si>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</si>
  <si>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</si>
  <si>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</si>
  <si>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</si>
  <si>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</si>
  <si>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</si>
  <si>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</si>
  <si>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</si>
  <si>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</si>
  <si>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</si>
  <si>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</si>
  <si>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</si>
  <si>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</si>
  <si>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</si>
  <si>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</si>
  <si>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</si>
  <si>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</si>
  <si>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</si>
  <si>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</si>
  <si>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</si>
  <si>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</si>
  <si>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</si>
  <si>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</si>
  <si>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</si>
  <si>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</si>
  <si>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</si>
  <si>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</si>
  <si>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</si>
  <si>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</si>
  <si>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</si>
  <si>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</si>
  <si>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</si>
  <si>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</si>
  <si>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</si>
  <si>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</si>
  <si>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</si>
  <si>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</si>
  <si>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</si>
  <si>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</si>
  <si>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</si>
  <si>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</si>
  <si>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</si>
  <si>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</si>
  <si>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</si>
  <si>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</si>
  <si>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</si>
  <si>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</si>
  <si>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</si>
  <si>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</si>
  <si>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</si>
  <si>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</si>
  <si>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</si>
  <si>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</si>
  <si>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</si>
  <si>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</si>
  <si>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</si>
  <si>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</si>
  <si>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</si>
  <si>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</si>
  <si>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</si>
  <si>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</si>
  <si>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</si>
  <si>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</si>
  <si>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</si>
  <si>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</si>
  <si>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</si>
  <si>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</si>
  <si>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</si>
  <si>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</si>
  <si>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</si>
  <si>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</si>
  <si>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</si>
  <si>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</si>
  <si>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</si>
  <si>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</si>
  <si>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</si>
  <si>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</si>
  <si>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</si>
  <si>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</si>
  <si>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</si>
  <si>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</si>
  <si>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</si>
  <si>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</si>
  <si>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</si>
  <si>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</si>
  <si>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</si>
  <si>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</si>
  <si>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</si>
  <si>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</si>
  <si>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</si>
  <si>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</si>
  <si>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</si>
  <si>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</si>
  <si>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</si>
  <si>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</si>
  <si>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</si>
  <si>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</si>
  <si>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</si>
  <si>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</si>
  <si>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</si>
  <si>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</si>
  <si>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</si>
  <si>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</si>
  <si>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</si>
  <si>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</si>
  <si>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</si>
  <si>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</si>
  <si>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</si>
  <si>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</si>
  <si>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</si>
  <si>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</si>
  <si>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</si>
  <si>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</si>
  <si>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</si>
  <si>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</si>
  <si>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</si>
  <si>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</si>
  <si>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</si>
  <si>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</si>
  <si>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</si>
  <si>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</si>
  <si>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</si>
  <si>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</si>
  <si>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</si>
  <si>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</si>
  <si>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</si>
  <si>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</si>
  <si>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</si>
  <si>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</si>
  <si>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</si>
  <si>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</si>
  <si>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</si>
  <si>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</si>
  <si>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</si>
  <si>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</si>
  <si>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</si>
  <si>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</si>
  <si>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</si>
  <si>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</si>
  <si>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</si>
  <si>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</si>
  <si>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</si>
  <si>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</si>
  <si>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</si>
  <si>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</si>
  <si>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</si>
  <si>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</si>
  <si>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</si>
  <si>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</si>
  <si>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</si>
  <si>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</si>
  <si>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</si>
  <si>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</si>
  <si>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</si>
  <si>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</si>
  <si>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</si>
  <si>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</si>
  <si>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</si>
  <si>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</si>
  <si>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</si>
  <si>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</si>
  <si>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</si>
  <si>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</si>
  <si>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</si>
  <si>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</si>
  <si>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</si>
  <si>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</si>
  <si>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</si>
  <si>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</si>
  <si>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</si>
  <si>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</si>
  <si>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</si>
  <si>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</si>
  <si>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</si>
  <si>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</si>
  <si>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</si>
  <si>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</si>
  <si>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</si>
  <si>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</si>
  <si>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</si>
  <si>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</si>
  <si>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</si>
  <si>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</si>
  <si>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</si>
  <si>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</si>
  <si>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</si>
  <si>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</si>
  <si>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</si>
  <si>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</si>
  <si>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</si>
  <si>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</si>
  <si>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</si>
  <si>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</si>
  <si>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</si>
  <si>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</si>
  <si>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</si>
  <si>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</si>
  <si>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</si>
  <si>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</si>
  <si>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</si>
  <si>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</si>
  <si>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</si>
  <si>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</si>
  <si>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</si>
  <si>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</si>
  <si>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</si>
  <si>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</si>
  <si>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</si>
  <si>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</si>
  <si>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</si>
  <si>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</si>
  <si>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</si>
  <si>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</si>
  <si>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</si>
  <si>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</si>
  <si>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</si>
  <si>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</si>
  <si>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</si>
  <si>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</si>
  <si>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</si>
  <si>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</si>
  <si>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</si>
  <si>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</si>
  <si>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</si>
  <si>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</si>
  <si>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</si>
  <si>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</si>
  <si>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</si>
  <si>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</si>
  <si>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</si>
  <si>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</si>
  <si>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</si>
  <si>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</si>
  <si>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</si>
  <si>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</si>
  <si>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</si>
  <si>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</si>
  <si>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</si>
  <si>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</si>
  <si>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</si>
  <si>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</si>
  <si>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</si>
  <si>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</si>
  <si>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</si>
  <si>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</si>
  <si>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</si>
  <si>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</si>
  <si>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</si>
  <si>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</si>
  <si>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</si>
  <si>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</si>
  <si>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</si>
  <si>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</si>
  <si>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</si>
  <si>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</si>
  <si>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</si>
  <si>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</si>
  <si>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</si>
  <si>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</si>
  <si>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</si>
  <si>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</si>
  <si>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</si>
  <si>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</si>
  <si>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</si>
  <si>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</si>
  <si>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</si>
  <si>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</si>
  <si>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</si>
  <si>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</si>
  <si>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</si>
  <si>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</si>
  <si>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</si>
  <si>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</si>
  <si>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</si>
  <si>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</si>
  <si>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</si>
  <si>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</si>
  <si>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</si>
  <si>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</si>
  <si>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</si>
  <si>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</si>
  <si>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</si>
  <si>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</si>
  <si>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</si>
  <si>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</si>
  <si>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</si>
  <si>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</si>
  <si>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</si>
  <si>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</si>
  <si>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</si>
  <si>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</si>
  <si>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</si>
  <si>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</si>
  <si>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</si>
  <si>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</si>
  <si>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</si>
  <si>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</si>
  <si>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</si>
  <si>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</si>
  <si>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</si>
  <si>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</si>
  <si>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</si>
  <si>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</si>
  <si>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</si>
  <si>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</si>
  <si>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</si>
  <si>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</si>
  <si>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</si>
  <si>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</si>
  <si>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</si>
  <si>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</si>
  <si>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</si>
  <si>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</si>
  <si>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</si>
  <si>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</si>
  <si>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</si>
  <si>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</si>
  <si>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</si>
  <si>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</si>
  <si>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</si>
  <si>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</si>
  <si>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</si>
  <si>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</si>
  <si>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</si>
  <si>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</si>
  <si>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</si>
  <si>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</si>
  <si>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</si>
  <si>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</si>
  <si>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</si>
  <si>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</si>
  <si>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</si>
  <si>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</si>
  <si>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</si>
  <si>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</si>
  <si>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</si>
  <si>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</si>
  <si>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</si>
  <si>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</si>
  <si>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</si>
  <si>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</si>
  <si>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</si>
  <si>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</si>
  <si>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</si>
  <si>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</si>
  <si>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</si>
  <si>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</si>
  <si>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</si>
  <si>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</si>
  <si>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</si>
  <si>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</si>
  <si>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</si>
  <si>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</si>
  <si>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</si>
  <si>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</si>
  <si>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</si>
  <si>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</si>
  <si>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</si>
  <si>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</si>
  <si>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</si>
  <si>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</si>
  <si>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</si>
  <si>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</si>
  <si>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</si>
  <si>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</si>
  <si>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</si>
  <si>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</si>
  <si>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</si>
  <si>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</si>
  <si>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</si>
  <si>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</si>
  <si>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</si>
  <si>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</si>
  <si>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</si>
  <si>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</si>
  <si>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</si>
  <si>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</si>
  <si>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</si>
  <si>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</si>
  <si>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</si>
  <si>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</si>
  <si>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</si>
  <si>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</si>
  <si>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</si>
  <si>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</si>
  <si>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</si>
  <si>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</si>
  <si>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</si>
  <si>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</si>
  <si>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</si>
  <si>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</si>
  <si>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</si>
  <si>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</si>
  <si>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</si>
  <si>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</si>
  <si>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</si>
  <si>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</si>
  <si>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</si>
  <si>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</si>
  <si>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</si>
  <si>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</si>
  <si>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</si>
  <si>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</si>
  <si>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</si>
  <si>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</si>
  <si>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</si>
  <si>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</si>
  <si>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</si>
  <si>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</si>
  <si>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</si>
  <si>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</si>
  <si>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</si>
  <si>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</si>
  <si>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</si>
  <si>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</si>
  <si>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</si>
  <si>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</si>
  <si>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</si>
  <si>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</si>
  <si>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</si>
  <si>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</si>
  <si>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</si>
  <si>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</si>
  <si>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</si>
  <si>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</si>
  <si>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</si>
  <si>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</si>
  <si>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</si>
  <si>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</si>
  <si>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</si>
  <si>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</si>
  <si>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</si>
  <si>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</si>
  <si>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</si>
  <si>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</si>
  <si>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</si>
  <si>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</si>
  <si>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</si>
  <si>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</si>
  <si>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</si>
  <si>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</si>
  <si>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</si>
  <si>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</si>
  <si>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</si>
  <si>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</si>
  <si>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</si>
  <si>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</si>
  <si>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</si>
  <si>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</si>
  <si>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</si>
  <si>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</si>
  <si>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</si>
  <si>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</si>
  <si>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</si>
  <si>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</si>
  <si>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</si>
  <si>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</si>
  <si>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</si>
  <si>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</si>
  <si>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</si>
  <si>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</si>
  <si>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</si>
  <si>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</si>
  <si>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</si>
  <si>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</si>
  <si>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</si>
  <si>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</si>
  <si>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</si>
  <si>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</si>
  <si>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</si>
  <si>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</si>
  <si>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</si>
  <si>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</si>
  <si>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</si>
  <si>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</si>
  <si>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</si>
  <si>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</si>
  <si>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</si>
  <si>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</si>
  <si>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</si>
  <si>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</si>
  <si>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</si>
  <si>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</si>
  <si>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</si>
  <si>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</si>
  <si>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</si>
  <si>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</si>
  <si>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</si>
  <si>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</si>
  <si>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</si>
  <si>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</si>
  <si>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</si>
  <si>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</si>
  <si>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</si>
  <si>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</si>
  <si>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</si>
  <si>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</si>
  <si>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</si>
  <si>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</si>
  <si>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</si>
  <si>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</si>
  <si>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</si>
  <si>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</si>
  <si>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</si>
  <si>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</si>
  <si>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</si>
  <si>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</si>
  <si>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</si>
  <si>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</si>
  <si>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</si>
  <si>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</si>
  <si>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</si>
  <si>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</si>
  <si>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</si>
  <si>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</si>
  <si>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</si>
  <si>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</si>
  <si>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</si>
  <si>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</si>
  <si>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</si>
  <si>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</si>
  <si>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</si>
  <si>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</si>
  <si>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</si>
  <si>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</si>
  <si>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</si>
  <si>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</si>
  <si>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</si>
  <si>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</si>
  <si>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</si>
  <si>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</si>
  <si>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</si>
  <si>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</si>
  <si>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</si>
  <si>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</si>
  <si>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</si>
  <si>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</si>
  <si>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</si>
  <si>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</si>
  <si>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</si>
  <si>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</si>
  <si>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</si>
  <si>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</si>
  <si>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</si>
  <si>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</si>
  <si>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</si>
  <si>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</si>
  <si>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</si>
  <si>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</si>
  <si>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</si>
  <si>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</si>
  <si>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</si>
  <si>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</si>
  <si>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</si>
  <si>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</si>
  <si>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</si>
  <si>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</si>
  <si>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</si>
  <si>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</si>
  <si>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</si>
  <si>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</si>
  <si>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</si>
  <si>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</si>
  <si>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</si>
  <si>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</si>
  <si>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</si>
  <si>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</si>
  <si>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</si>
  <si>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</si>
  <si>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</si>
  <si>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</si>
  <si>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</si>
  <si>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</si>
  <si>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</si>
  <si>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</si>
  <si>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</si>
  <si>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</si>
  <si>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</si>
  <si>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</si>
  <si>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</si>
  <si>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</si>
  <si>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</si>
  <si>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</si>
  <si>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</si>
  <si>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</si>
  <si>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</si>
  <si>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</si>
  <si>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</si>
  <si>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</si>
  <si>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</si>
  <si>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</si>
  <si>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</si>
  <si>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</si>
  <si>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</si>
  <si>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</si>
  <si>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</si>
  <si>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</si>
  <si>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</si>
  <si>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</si>
  <si>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</si>
  <si>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</si>
  <si>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</si>
  <si>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</si>
  <si>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</si>
  <si>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</si>
  <si>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</si>
  <si>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</si>
  <si>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</si>
  <si>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</si>
  <si>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</si>
  <si>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</si>
  <si>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</si>
  <si>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</si>
  <si>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</si>
  <si>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</si>
  <si>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</si>
  <si>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</si>
  <si>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</si>
  <si>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</si>
  <si>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</si>
  <si>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</si>
  <si>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</si>
  <si>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</si>
  <si>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</si>
  <si>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</si>
  <si>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</si>
  <si>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</si>
  <si>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</si>
  <si>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</si>
  <si>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</si>
  <si>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</si>
  <si>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</si>
  <si>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</si>
  <si>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</si>
  <si>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</si>
  <si>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</si>
  <si>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</si>
  <si>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</si>
  <si>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</si>
  <si>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</si>
  <si>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</si>
  <si>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</si>
  <si>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</si>
  <si>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</si>
  <si>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</si>
  <si>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</si>
  <si>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</si>
  <si>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</si>
  <si>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</si>
  <si>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</si>
  <si>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</si>
  <si>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</si>
  <si>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</si>
  <si>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</si>
  <si>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</si>
  <si>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</si>
  <si>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</si>
  <si>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</si>
  <si>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</si>
  <si>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</si>
  <si>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</si>
  <si>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</si>
  <si>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</si>
  <si>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</si>
  <si>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</si>
  <si>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</si>
  <si>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</si>
  <si>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</si>
  <si>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</si>
  <si>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</si>
  <si>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</si>
  <si>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</si>
  <si>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</si>
  <si>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</si>
  <si>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</si>
  <si>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</si>
  <si>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</si>
  <si>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</si>
  <si>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</si>
  <si>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</si>
  <si>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</si>
  <si>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</si>
  <si>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</si>
  <si>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</si>
  <si>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</si>
  <si>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</si>
  <si>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</si>
  <si>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</si>
  <si>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</si>
  <si>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</si>
  <si>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</si>
  <si>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</si>
  <si>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</si>
  <si>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</si>
  <si>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</si>
  <si>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</si>
  <si>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</si>
  <si>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</si>
  <si>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</si>
  <si>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</si>
  <si>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</si>
  <si>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</si>
  <si>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</si>
  <si>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</si>
  <si>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</si>
  <si>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</si>
  <si>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</si>
  <si>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</si>
  <si>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</si>
  <si>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</si>
  <si>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</si>
  <si>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</si>
  <si>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</si>
  <si>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</si>
  <si>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</si>
  <si>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</si>
  <si>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</si>
  <si>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</si>
  <si>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</si>
  <si>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</si>
  <si>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</si>
  <si>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</si>
  <si>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</si>
  <si>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</si>
  <si>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</si>
  <si>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</si>
  <si>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</si>
  <si>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</si>
  <si>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</si>
  <si>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</si>
  <si>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</si>
  <si>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</si>
  <si>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</si>
  <si>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</si>
  <si>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</si>
  <si>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</si>
  <si>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</si>
  <si>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</si>
  <si>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</si>
  <si>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</si>
  <si>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</si>
  <si>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</si>
  <si>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</si>
  <si>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</si>
  <si>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</si>
  <si>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</si>
  <si>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</si>
  <si>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</si>
  <si>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</si>
  <si>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</si>
  <si>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</si>
  <si>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</si>
  <si>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</si>
  <si>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</si>
  <si>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</si>
  <si>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</si>
  <si>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</si>
  <si>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</si>
  <si>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</si>
  <si>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</si>
  <si>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</si>
  <si>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</si>
  <si>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</si>
  <si>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</si>
  <si>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</si>
  <si>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</si>
  <si>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</si>
  <si>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</si>
  <si>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</si>
  <si>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</si>
  <si>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</si>
  <si>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</si>
  <si>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</si>
  <si>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</si>
  <si>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</si>
  <si>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</si>
  <si>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</si>
  <si>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</si>
  <si>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</si>
  <si>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</si>
  <si>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</si>
  <si>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</si>
  <si>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</si>
  <si>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</si>
  <si>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</si>
  <si>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</si>
  <si>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</si>
  <si>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</si>
  <si>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</si>
  <si>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</si>
  <si>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</si>
  <si>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</si>
  <si>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</si>
  <si>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</si>
  <si>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</si>
  <si>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</si>
  <si>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</si>
  <si>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</si>
  <si>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</si>
  <si>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</si>
  <si>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</si>
  <si>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</si>
  <si>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</si>
  <si>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</si>
  <si>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</si>
  <si>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</si>
  <si>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</si>
  <si>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</si>
  <si>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</si>
  <si>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</si>
  <si>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</si>
  <si>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</si>
  <si>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</si>
  <si>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</si>
  <si>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</si>
  <si>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</si>
  <si>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</si>
  <si>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</si>
  <si>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</si>
  <si>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</si>
  <si>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</si>
  <si>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</si>
  <si>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</si>
  <si>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</si>
  <si>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</si>
  <si>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</si>
  <si>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</si>
  <si>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</si>
  <si>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</si>
  <si>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</si>
  <si>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</si>
  <si>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</si>
  <si>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</si>
  <si>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</si>
  <si>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</si>
  <si>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</si>
  <si>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</si>
  <si>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</si>
  <si>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</si>
  <si>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</si>
  <si>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</si>
  <si>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</si>
  <si>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</si>
  <si>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</si>
  <si>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</si>
  <si>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</si>
  <si>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</si>
  <si>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</si>
  <si>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</si>
  <si>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</si>
  <si>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</si>
  <si>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</si>
  <si>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</si>
  <si>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</si>
  <si>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</si>
  <si>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</si>
  <si>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</si>
  <si>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</si>
  <si>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</si>
  <si>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</si>
  <si>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</si>
  <si>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</si>
  <si>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</si>
  <si>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</si>
  <si>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</si>
  <si>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</si>
  <si>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</si>
  <si>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</si>
  <si>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</si>
  <si>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</si>
  <si>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</si>
  <si>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</si>
  <si>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</si>
  <si>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</si>
  <si>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</si>
  <si>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</si>
  <si>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</si>
  <si>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</si>
  <si>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</si>
  <si>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</si>
  <si>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</si>
  <si>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</si>
  <si>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</si>
  <si>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</si>
  <si>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</si>
  <si>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</si>
  <si>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</si>
  <si>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</si>
  <si>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</si>
  <si>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</si>
  <si>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</si>
  <si>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</si>
  <si>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</si>
  <si>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</si>
  <si>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</si>
  <si>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</si>
  <si>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</si>
  <si>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</si>
  <si>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</si>
  <si>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</si>
  <si>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</si>
  <si>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</si>
  <si>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</si>
  <si>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</si>
  <si>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</si>
  <si>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</si>
  <si>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</si>
  <si>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</si>
  <si>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</si>
  <si>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</si>
  <si>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</si>
  <si>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</si>
  <si>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</si>
  <si>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</si>
  <si>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</si>
  <si>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</si>
  <si>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</si>
  <si>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</si>
  <si>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</si>
  <si>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</si>
  <si>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</si>
  <si>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</si>
  <si>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</si>
  <si>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</si>
  <si>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</si>
  <si>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</si>
  <si>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</si>
  <si>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</si>
  <si>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</si>
  <si>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</si>
  <si>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</si>
  <si>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</si>
  <si>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</si>
  <si>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</si>
  <si>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</si>
  <si>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</si>
  <si>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</si>
  <si>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</si>
  <si>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</si>
  <si>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</si>
  <si>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</si>
  <si>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</si>
  <si>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</si>
  <si>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</si>
  <si>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</si>
  <si>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</si>
  <si>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</si>
  <si>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</si>
  <si>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</si>
  <si>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</si>
  <si>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</si>
  <si>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</si>
  <si>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</si>
  <si>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</si>
  <si>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</si>
  <si>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</si>
  <si>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</si>
  <si>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</si>
  <si>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</si>
  <si>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</si>
  <si>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</si>
  <si>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</si>
  <si>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</si>
  <si>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</si>
  <si>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</si>
  <si>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</si>
  <si>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</si>
  <si>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</si>
  <si>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</si>
  <si>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</si>
  <si>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</si>
  <si>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</si>
  <si>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</si>
  <si>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</si>
  <si>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</si>
  <si>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</si>
  <si>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</si>
  <si>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</si>
  <si>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</si>
  <si>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</si>
  <si>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</si>
  <si>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</si>
  <si>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</si>
  <si>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</si>
  <si>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</si>
  <si>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</si>
  <si>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</si>
  <si>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</si>
  <si>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</si>
  <si>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</si>
  <si>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</si>
  <si>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</si>
  <si>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</si>
  <si>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</si>
  <si>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</si>
  <si>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</si>
  <si>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</si>
  <si>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</si>
  <si>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</si>
  <si>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</si>
  <si>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</si>
  <si>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</si>
  <si>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</si>
  <si>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</si>
  <si>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</si>
  <si>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</si>
  <si>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</si>
  <si>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</si>
  <si>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</si>
  <si>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</si>
  <si>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</si>
  <si>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</si>
  <si>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</si>
  <si>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</si>
  <si>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</si>
  <si>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</si>
  <si>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</si>
  <si>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</si>
  <si>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</si>
  <si>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</si>
  <si>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</si>
  <si>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</si>
  <si>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</si>
  <si>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</si>
  <si>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</si>
  <si>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</si>
  <si>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</si>
  <si>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</si>
  <si>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</si>
  <si>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</si>
  <si>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</si>
  <si>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</si>
  <si>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</si>
  <si>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</si>
  <si>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</si>
  <si>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</si>
  <si>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</si>
  <si>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</si>
  <si>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</si>
  <si>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</si>
  <si>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</si>
  <si>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</si>
  <si>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</si>
  <si>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</si>
  <si>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</si>
  <si>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</si>
  <si>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</si>
  <si>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</si>
  <si>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</si>
  <si>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</si>
  <si>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</si>
  <si>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</si>
  <si>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</si>
  <si>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</si>
  <si>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</si>
  <si>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</si>
  <si>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</si>
  <si>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</si>
  <si>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</si>
  <si>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</si>
  <si>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</si>
  <si>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</si>
  <si>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</si>
  <si>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</si>
  <si>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</si>
  <si>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</si>
  <si>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</si>
  <si>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</si>
  <si>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</si>
  <si>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</si>
  <si>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</si>
  <si>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</si>
  <si>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</si>
  <si>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</si>
  <si>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</si>
  <si>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</si>
  <si>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</si>
  <si>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</si>
  <si>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</si>
  <si>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</si>
  <si>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</si>
  <si>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</si>
  <si>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</si>
  <si>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</si>
  <si>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</si>
  <si>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</si>
  <si>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</si>
  <si>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</si>
  <si>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</si>
  <si>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</si>
  <si>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</si>
  <si>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</si>
  <si>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</si>
  <si>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</si>
  <si>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</si>
  <si>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</si>
  <si>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</si>
  <si>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</si>
  <si>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</si>
  <si>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</si>
  <si>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</si>
  <si>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</si>
  <si>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</si>
  <si>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</si>
  <si>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</si>
  <si>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</si>
  <si>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</si>
  <si>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</si>
  <si>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</si>
  <si>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</si>
  <si>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</si>
  <si>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</si>
  <si>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</si>
  <si>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</si>
  <si>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</si>
  <si>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</si>
  <si>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</si>
  <si>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</si>
  <si>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</si>
  <si>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</si>
  <si>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</si>
  <si>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</si>
  <si>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</si>
  <si>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</si>
  <si>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</si>
  <si>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</si>
  <si>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</si>
  <si>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</si>
  <si>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</si>
  <si>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</si>
  <si>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</si>
  <si>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</si>
  <si>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</si>
  <si>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</si>
  <si>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</si>
  <si>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</si>
  <si>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</si>
  <si>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</si>
  <si>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</si>
  <si>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</si>
  <si>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</si>
  <si>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</si>
  <si>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</si>
  <si>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</si>
  <si>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</si>
  <si>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</si>
  <si>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</si>
  <si>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</si>
  <si>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</si>
  <si>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</si>
  <si>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</si>
  <si>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</si>
  <si>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</si>
  <si>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</si>
  <si>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</si>
  <si>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</si>
  <si>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</si>
  <si>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</si>
  <si>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</si>
  <si>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</si>
  <si>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</si>
  <si>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</si>
  <si>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</si>
  <si>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</si>
  <si>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</si>
  <si>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</si>
  <si>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</si>
  <si>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</si>
  <si>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</si>
  <si>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</si>
  <si>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</si>
  <si>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</si>
  <si>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</si>
  <si>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</si>
  <si>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</si>
  <si>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</si>
  <si>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</si>
  <si>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</si>
  <si>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</si>
  <si>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</si>
  <si>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</si>
  <si>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</si>
  <si>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</si>
  <si>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</si>
  <si>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</si>
  <si>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</si>
  <si>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</si>
  <si>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</si>
  <si>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</si>
  <si>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</si>
  <si>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</si>
  <si>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</si>
  <si>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</si>
  <si>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</si>
  <si>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</si>
  <si>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</si>
  <si>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</si>
  <si>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</si>
  <si>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</si>
  <si>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</si>
  <si>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</si>
  <si>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</si>
  <si>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</si>
  <si>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</si>
  <si>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</si>
  <si>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</si>
  <si>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</si>
  <si>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</si>
  <si>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</si>
  <si>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</si>
  <si>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</si>
  <si>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</si>
  <si>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</si>
  <si>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</si>
  <si>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</si>
  <si>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</si>
  <si>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</si>
  <si>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</si>
  <si>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</si>
  <si>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</si>
  <si>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</si>
  <si>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</si>
  <si>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</si>
  <si>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</si>
  <si>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</si>
  <si>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</si>
  <si>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</si>
  <si>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</si>
  <si>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</si>
  <si>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</si>
  <si>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</si>
  <si>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</si>
  <si>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</si>
  <si>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</si>
  <si>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</si>
  <si>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</si>
  <si>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</si>
  <si>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</si>
  <si>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</si>
  <si>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</si>
  <si>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</si>
  <si>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</si>
  <si>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</si>
  <si>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</si>
  <si>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</si>
  <si>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</si>
  <si>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</si>
  <si>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</si>
  <si>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</si>
  <si>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</si>
  <si>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</si>
  <si>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</si>
  <si>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</si>
  <si>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</si>
  <si>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</si>
  <si>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</si>
  <si>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</si>
  <si>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</si>
  <si>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</si>
  <si>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</si>
  <si>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</si>
  <si>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</si>
  <si>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</si>
  <si>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</si>
  <si>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</si>
  <si>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</si>
  <si>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</si>
  <si>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</si>
  <si>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</si>
  <si>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</si>
  <si>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</si>
  <si>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</si>
  <si>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</si>
  <si>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</si>
  <si>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</si>
  <si>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</si>
  <si>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</si>
  <si>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</si>
  <si>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</si>
  <si>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</si>
  <si>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</si>
  <si>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</si>
  <si>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</si>
  <si>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</si>
  <si>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</si>
  <si>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</si>
  <si>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</si>
  <si>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</si>
  <si>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</si>
  <si>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</si>
  <si>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</si>
  <si>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</si>
  <si>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</si>
  <si>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</si>
  <si>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</si>
  <si>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</si>
  <si>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</si>
  <si>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</si>
  <si>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</si>
  <si>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</si>
  <si>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</si>
  <si>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</si>
  <si>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</si>
  <si>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</si>
  <si>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</si>
  <si>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</si>
  <si>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</si>
  <si>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</si>
  <si>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</si>
  <si>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</si>
  <si>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</si>
  <si>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</si>
  <si>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</si>
  <si>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</si>
  <si>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</si>
  <si>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</si>
  <si>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</si>
  <si>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</si>
  <si>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</si>
  <si>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</si>
  <si>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</si>
  <si>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</si>
  <si>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</si>
  <si>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</si>
  <si>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</si>
  <si>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</si>
  <si>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</si>
  <si>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</si>
  <si>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</si>
  <si>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</si>
  <si>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</si>
  <si>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</si>
  <si>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</si>
  <si>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</si>
  <si>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</si>
  <si>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</si>
  <si>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</si>
  <si>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</si>
  <si>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</si>
  <si>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</si>
  <si>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</si>
  <si>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</si>
  <si>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</si>
  <si>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</si>
  <si>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</si>
  <si>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</si>
  <si>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</si>
  <si>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</si>
  <si>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</si>
  <si>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</si>
  <si>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</si>
  <si>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</si>
  <si>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</si>
  <si>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</si>
  <si>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</si>
  <si>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</si>
  <si>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</si>
  <si>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</si>
  <si>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</si>
  <si>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</si>
  <si>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</si>
  <si>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</si>
  <si>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</si>
  <si>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</si>
  <si>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</si>
  <si>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</si>
  <si>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</si>
  <si>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</si>
  <si>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</si>
  <si>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</si>
  <si>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</si>
  <si>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</si>
  <si>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</si>
  <si>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</si>
  <si>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</si>
  <si>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</si>
  <si>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</si>
  <si>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</si>
  <si>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</si>
  <si>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</si>
  <si>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</si>
  <si>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</si>
  <si>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</si>
  <si>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</si>
  <si>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</si>
  <si>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</si>
  <si>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</si>
  <si>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</si>
  <si>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</si>
  <si>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</si>
  <si>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</si>
  <si>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</si>
  <si>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</si>
  <si>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</si>
  <si>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</si>
  <si>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</si>
  <si>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</si>
  <si>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</si>
  <si>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</si>
  <si>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</si>
  <si>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</si>
  <si>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</si>
  <si>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</si>
  <si>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</si>
  <si>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</si>
  <si>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</si>
  <si>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</si>
  <si>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</si>
  <si>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</si>
  <si>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</si>
  <si>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</si>
  <si>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</si>
  <si>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</si>
  <si>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</si>
  <si>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</si>
  <si>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</si>
  <si>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</si>
  <si>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</si>
  <si>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</si>
  <si>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</si>
  <si>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</si>
  <si>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</si>
  <si>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</si>
  <si>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</si>
  <si>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</si>
  <si>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</si>
  <si>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</si>
  <si>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</si>
  <si>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</si>
  <si>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</si>
  <si>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</si>
  <si>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</si>
  <si>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</si>
  <si>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</si>
  <si>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</si>
  <si>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</si>
  <si>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</si>
  <si>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</si>
  <si>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</si>
  <si>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</si>
  <si>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</si>
  <si>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</si>
  <si>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</si>
  <si>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</si>
  <si>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</si>
  <si>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</si>
  <si>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</si>
  <si>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</si>
  <si>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</si>
  <si>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</si>
  <si>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</si>
  <si>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</si>
  <si>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</si>
  <si>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</si>
  <si>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</si>
  <si>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</si>
  <si>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</si>
  <si>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</si>
  <si>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</si>
  <si>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</si>
  <si>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</si>
  <si>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</si>
  <si>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</si>
  <si>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</si>
  <si>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</si>
  <si>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</si>
  <si>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</si>
  <si>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</si>
  <si>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</si>
  <si>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</si>
  <si>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</si>
  <si>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</si>
  <si>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</si>
  <si>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</si>
  <si>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</si>
  <si>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</si>
  <si>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</si>
  <si>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</si>
  <si>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</si>
  <si>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</si>
  <si>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</si>
  <si>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</si>
  <si>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</si>
  <si>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</si>
  <si>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</si>
  <si>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</si>
  <si>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</si>
  <si>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</si>
  <si>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</si>
  <si>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</si>
  <si>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</si>
  <si>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</si>
  <si>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</si>
  <si>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</si>
  <si>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</si>
  <si>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</si>
  <si>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</si>
  <si>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</si>
  <si>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</si>
  <si>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</si>
  <si>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</si>
  <si>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</si>
  <si>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</si>
  <si>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</si>
  <si>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</si>
  <si>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</si>
  <si>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</si>
  <si>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</si>
  <si>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</si>
  <si>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</si>
  <si>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</si>
  <si>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</si>
  <si>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</si>
  <si>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</si>
  <si>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</si>
  <si>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</si>
  <si>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</si>
  <si>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</si>
  <si>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</si>
  <si>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</si>
  <si>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</si>
  <si>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</si>
  <si>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</si>
  <si>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</si>
  <si>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</si>
  <si>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</si>
  <si>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</si>
  <si>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</si>
  <si>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</si>
  <si>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</si>
  <si>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</si>
  <si>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</si>
  <si>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</si>
  <si>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</si>
  <si>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</si>
  <si>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</si>
  <si>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</si>
  <si>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</si>
  <si>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</si>
  <si>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</si>
  <si>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</si>
  <si>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</si>
  <si>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</si>
  <si>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</si>
  <si>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</si>
  <si>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</si>
  <si>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</si>
  <si>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</si>
  <si>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</si>
  <si>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</si>
  <si>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</si>
  <si>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</si>
  <si>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</si>
  <si>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</si>
  <si>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</si>
  <si>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</si>
  <si>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</si>
  <si>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</si>
  <si>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</si>
  <si>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</si>
  <si>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</si>
  <si>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</si>
  <si>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</si>
  <si>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</si>
  <si>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</si>
  <si>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</si>
  <si>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</si>
  <si>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</si>
  <si>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</si>
  <si>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</si>
  <si>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</si>
  <si>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</si>
  <si>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</si>
  <si>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</si>
  <si>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</si>
  <si>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</si>
  <si>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</si>
  <si>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</si>
  <si>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</si>
  <si>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</si>
  <si>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</si>
  <si>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</si>
  <si>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</si>
  <si>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</si>
  <si>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</si>
  <si>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</si>
  <si>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</si>
  <si>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</si>
  <si>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</si>
  <si>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</si>
  <si>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</si>
  <si>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</si>
  <si>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</si>
  <si>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</si>
  <si>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</si>
  <si>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</si>
  <si>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</si>
  <si>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</si>
  <si>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</si>
  <si>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</si>
  <si>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</si>
  <si>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</si>
  <si>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</si>
  <si>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</si>
  <si>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</si>
  <si>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</si>
  <si>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</si>
  <si>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</si>
  <si>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</si>
  <si>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</si>
  <si>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</si>
  <si>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</si>
  <si>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</si>
  <si>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</si>
  <si>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</si>
  <si>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</si>
  <si>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</si>
  <si>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</si>
  <si>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</si>
  <si>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</si>
  <si>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</si>
  <si>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</si>
  <si>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</si>
  <si>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</si>
  <si>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</si>
  <si>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</si>
  <si>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</si>
  <si>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</si>
  <si>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</si>
  <si>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</si>
  <si>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</si>
  <si>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</si>
  <si>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</si>
  <si>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</si>
  <si>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</si>
  <si>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</si>
  <si>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</si>
  <si>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</si>
  <si>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</si>
  <si>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</si>
  <si>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</si>
  <si>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</si>
  <si>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</si>
  <si>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</si>
  <si>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</si>
  <si>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</si>
  <si>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</si>
  <si>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</si>
  <si>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</si>
  <si>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</si>
  <si>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</si>
  <si>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</si>
  <si>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</si>
  <si>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</si>
  <si>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</si>
  <si>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</si>
  <si>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</si>
  <si>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</si>
  <si>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</si>
  <si>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</si>
  <si>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</si>
  <si>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</si>
  <si>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</si>
  <si>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</si>
  <si>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</si>
  <si>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</si>
  <si>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</si>
  <si>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</si>
  <si>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</si>
  <si>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</si>
  <si>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</si>
  <si>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</si>
  <si>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</si>
  <si>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</si>
  <si>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</si>
  <si>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</si>
  <si>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</si>
  <si>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</si>
  <si>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</si>
  <si>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</si>
  <si>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</si>
  <si>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</si>
  <si>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</si>
  <si>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</si>
  <si>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</si>
  <si>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</si>
  <si>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</si>
  <si>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</si>
  <si>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</si>
  <si>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</si>
  <si>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</si>
  <si>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</si>
  <si>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</si>
  <si>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</si>
  <si>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</si>
  <si>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</si>
  <si>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</si>
  <si>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</si>
  <si>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</si>
  <si>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</si>
  <si>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</si>
  <si>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</si>
  <si>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</si>
  <si>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</si>
  <si>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</si>
  <si>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</si>
  <si>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</si>
  <si>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</si>
  <si>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</si>
  <si>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</si>
  <si>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</si>
  <si>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</si>
  <si>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</si>
  <si>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</si>
  <si>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</si>
  <si>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</si>
  <si>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</si>
  <si>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</si>
  <si>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</si>
  <si>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</si>
  <si>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</si>
  <si>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</si>
  <si>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</si>
  <si>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</si>
  <si>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</si>
  <si>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</si>
  <si>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</si>
  <si>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</si>
  <si>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</si>
  <si>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</si>
  <si>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</si>
  <si>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</si>
  <si>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</si>
  <si>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</si>
  <si>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</si>
  <si>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</si>
  <si>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</si>
  <si>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</si>
  <si>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</si>
  <si>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</si>
  <si>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</si>
  <si>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</si>
  <si>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</si>
  <si>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</si>
  <si>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</si>
  <si>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</si>
  <si>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</si>
  <si>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</si>
  <si>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</si>
  <si>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</si>
  <si>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</si>
  <si>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</si>
  <si>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</si>
  <si>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</si>
  <si>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</si>
  <si>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</si>
  <si>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</si>
  <si>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</si>
  <si>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</si>
  <si>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</si>
  <si>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</si>
  <si>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</si>
  <si>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</si>
  <si>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</si>
  <si>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</si>
  <si>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</si>
  <si>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</si>
  <si>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</si>
  <si>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</si>
  <si>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</si>
  <si>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</si>
  <si>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</si>
  <si>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</si>
  <si>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</si>
  <si>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</si>
  <si>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</si>
  <si>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</si>
  <si>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</si>
  <si>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</si>
  <si>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</si>
  <si>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</si>
  <si>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</si>
  <si>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</si>
  <si>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</si>
  <si>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</si>
  <si>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</si>
  <si>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</si>
  <si>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</si>
  <si>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</si>
  <si>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</si>
  <si>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</si>
  <si>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</si>
  <si>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</si>
  <si>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</si>
  <si>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</si>
  <si>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</si>
  <si>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</si>
  <si>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</si>
  <si>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</si>
  <si>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</si>
  <si>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</si>
  <si>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</si>
  <si>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</si>
  <si>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</si>
  <si>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</si>
  <si>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</si>
  <si>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</si>
  <si>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</si>
  <si>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</si>
  <si>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</si>
  <si>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</si>
  <si>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</si>
  <si>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</si>
  <si>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</si>
  <si>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</si>
  <si>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</si>
  <si>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</si>
  <si>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</si>
  <si>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</si>
  <si>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</si>
  <si>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</si>
  <si>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</si>
  <si>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</si>
  <si>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</si>
  <si>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</si>
  <si>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</si>
  <si>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</si>
  <si>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</si>
  <si>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</si>
  <si>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</si>
  <si>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</si>
  <si>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</si>
  <si>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</si>
  <si>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</si>
  <si>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</si>
  <si>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</si>
  <si>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</si>
  <si>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</si>
  <si>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</si>
  <si>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</si>
  <si>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</si>
  <si>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</si>
  <si>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</si>
  <si>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</si>
  <si>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</si>
  <si>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</si>
  <si>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</si>
  <si>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</si>
  <si>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</si>
  <si>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</si>
  <si>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</si>
  <si>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</si>
  <si>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</si>
  <si>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</si>
  <si>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</si>
  <si>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</si>
  <si>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</si>
  <si>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</si>
  <si>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</si>
  <si>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</si>
  <si>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</si>
  <si>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</si>
  <si>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</si>
  <si>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</si>
  <si>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</si>
  <si>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</si>
  <si>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</si>
  <si>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</si>
  <si>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</si>
  <si>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</si>
  <si>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</si>
  <si>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</si>
  <si>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</si>
  <si>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</si>
  <si>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</si>
  <si>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</si>
  <si>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</si>
  <si>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</si>
  <si>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</si>
  <si>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</si>
  <si>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</si>
  <si>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</si>
  <si>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</si>
  <si>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</si>
  <si>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</si>
  <si>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</si>
  <si>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</si>
  <si>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</si>
  <si>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</si>
  <si>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</si>
  <si>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</si>
  <si>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</si>
  <si>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</si>
  <si>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</si>
  <si>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</si>
  <si>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</si>
  <si>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</si>
  <si>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</si>
  <si>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</si>
  <si>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</si>
  <si>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</si>
  <si>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</si>
  <si>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</si>
  <si>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</si>
  <si>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</si>
  <si>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</si>
  <si>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</si>
  <si>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</si>
  <si>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</si>
  <si>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</si>
  <si>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</si>
  <si>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</si>
  <si>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</si>
  <si>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</si>
  <si>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</si>
  <si>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</si>
  <si>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</si>
  <si>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</si>
  <si>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</si>
  <si>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</si>
  <si>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</si>
  <si>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</si>
  <si>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</si>
  <si>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</si>
  <si>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</si>
  <si>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</si>
  <si>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</si>
  <si>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</si>
  <si>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</si>
  <si>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</si>
  <si>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</si>
  <si>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</si>
  <si>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</si>
  <si>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</si>
  <si>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</si>
  <si>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</si>
  <si>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</si>
  <si>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</si>
  <si>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</si>
  <si>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</si>
  <si>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</si>
  <si>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</si>
  <si>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</si>
  <si>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</si>
  <si>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</si>
  <si>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</si>
  <si>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</si>
  <si>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</si>
  <si>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</si>
  <si>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</si>
  <si>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</si>
  <si>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</si>
  <si>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</si>
  <si>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</si>
  <si>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</si>
  <si>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</si>
  <si>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</si>
  <si>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</si>
  <si>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</si>
  <si>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</si>
  <si>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</si>
  <si>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</si>
  <si>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</si>
  <si>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</si>
  <si>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</si>
  <si>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</si>
  <si>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</si>
  <si>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</si>
  <si>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</si>
  <si>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</si>
  <si>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</si>
  <si>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</si>
  <si>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</si>
  <si>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</si>
  <si>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</si>
  <si>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</si>
  <si>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</si>
  <si>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</si>
  <si>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</si>
  <si>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</si>
  <si>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</si>
  <si>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</si>
  <si>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</si>
  <si>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</si>
  <si>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</si>
  <si>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</si>
  <si>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</si>
  <si>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</si>
  <si>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</si>
  <si>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</si>
  <si>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</si>
  <si>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</si>
  <si>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</si>
  <si>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</si>
  <si>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</si>
  <si>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</si>
  <si>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</si>
  <si>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</si>
  <si>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</si>
  <si>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</si>
  <si>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</si>
  <si>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</si>
  <si>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</si>
  <si>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</si>
  <si>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</si>
  <si>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</si>
  <si>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</si>
  <si>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</si>
  <si>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</si>
  <si>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</si>
  <si>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</si>
  <si>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</si>
  <si>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</si>
  <si>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</si>
  <si>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</si>
  <si>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</si>
  <si>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</si>
  <si>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</si>
  <si>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</si>
  <si>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</si>
  <si>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</si>
  <si>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</si>
  <si>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</si>
  <si>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</si>
  <si>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</si>
  <si>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</si>
  <si>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</si>
  <si>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</si>
  <si>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</si>
  <si>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</si>
  <si>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</si>
  <si>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</si>
  <si>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</si>
  <si>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</si>
  <si>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</si>
  <si>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</si>
  <si>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</si>
  <si>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</si>
  <si>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</si>
  <si>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</si>
  <si>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</si>
  <si>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</si>
  <si>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</si>
  <si>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</si>
  <si>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</si>
  <si>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</si>
  <si>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</si>
  <si>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</si>
  <si>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</si>
  <si>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</si>
  <si>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</si>
  <si>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</si>
  <si>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</si>
  <si>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</si>
  <si>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</si>
  <si>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</si>
  <si>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</si>
  <si>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</si>
  <si>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</si>
  <si>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</si>
  <si>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</si>
  <si>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</si>
  <si>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</si>
  <si>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</si>
  <si>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</si>
  <si>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</si>
  <si>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</si>
  <si>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</si>
  <si>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</si>
  <si>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</si>
  <si>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</si>
  <si>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</si>
  <si>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</si>
  <si>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</si>
  <si>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</si>
  <si>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</si>
  <si>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</si>
  <si>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</si>
  <si>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</si>
  <si>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</si>
  <si>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</si>
  <si>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</si>
  <si>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</si>
  <si>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</si>
  <si>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</si>
  <si>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</si>
  <si>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</si>
  <si>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</si>
  <si>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</si>
  <si>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</si>
  <si>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</si>
  <si>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</si>
  <si>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</si>
  <si>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</si>
  <si>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</si>
  <si>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</si>
  <si>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</si>
  <si>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</si>
  <si>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</si>
  <si>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</si>
  <si>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</si>
  <si>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</si>
  <si>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</si>
  <si>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</si>
  <si>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</si>
  <si>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</si>
  <si>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</si>
  <si>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</si>
  <si>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</si>
  <si>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</si>
  <si>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</si>
  <si>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</si>
  <si>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</si>
  <si>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</si>
  <si>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</si>
  <si>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</si>
  <si>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</si>
  <si>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</si>
  <si>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</si>
  <si>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</si>
  <si>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</si>
  <si>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</si>
  <si>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</si>
  <si>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</si>
  <si>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</si>
  <si>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</si>
  <si>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</si>
  <si>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</si>
  <si>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</si>
  <si>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</si>
  <si>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</si>
  <si>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</si>
  <si>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</si>
  <si>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</si>
  <si>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</si>
  <si>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</si>
  <si>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</si>
  <si>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</si>
  <si>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</si>
  <si>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</si>
  <si>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</si>
  <si>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</si>
  <si>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</si>
  <si>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</si>
  <si>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</si>
  <si>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</si>
  <si>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</si>
  <si>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</si>
  <si>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</si>
  <si>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</si>
  <si>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</si>
  <si>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</si>
  <si>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</si>
  <si>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</si>
  <si>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</si>
  <si>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</si>
  <si>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</si>
  <si>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</si>
  <si>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</si>
  <si>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</si>
  <si>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</si>
  <si>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</si>
  <si>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</si>
  <si>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</si>
  <si>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</si>
  <si>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</si>
  <si>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</si>
  <si>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</si>
  <si>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</si>
  <si>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</si>
  <si>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</si>
  <si>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</si>
  <si>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</si>
  <si>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</si>
  <si>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</si>
  <si>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</si>
  <si>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</si>
  <si>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</si>
  <si>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</si>
  <si>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</si>
  <si>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</si>
  <si>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</si>
  <si>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</si>
  <si>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</si>
  <si>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</si>
  <si>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</si>
  <si>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</si>
  <si>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</si>
  <si>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</si>
  <si>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</si>
  <si>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</si>
  <si>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</si>
  <si>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</si>
  <si>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</si>
  <si>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</si>
  <si>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</si>
  <si>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</si>
  <si>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</si>
  <si>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</si>
  <si>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</si>
  <si>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</si>
  <si>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</si>
  <si>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</si>
  <si>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</si>
  <si>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</si>
  <si>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</si>
  <si>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</si>
  <si>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</si>
  <si>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</si>
  <si>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</si>
  <si>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</si>
  <si>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</si>
  <si>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</si>
  <si>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</si>
  <si>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</si>
  <si>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</si>
  <si>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</si>
  <si>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</si>
  <si>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</si>
  <si>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</si>
  <si>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</si>
  <si>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</si>
  <si>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</si>
  <si>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</si>
  <si>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</si>
  <si>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</si>
  <si>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</si>
  <si>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</si>
  <si>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</si>
  <si>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</si>
  <si>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</si>
  <si>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</si>
  <si>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</si>
  <si>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</si>
  <si>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</si>
  <si>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</si>
  <si>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</si>
  <si>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</si>
  <si>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</si>
  <si>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</si>
  <si>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</si>
  <si>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</si>
  <si>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</si>
  <si>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</si>
  <si>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</si>
  <si>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</si>
  <si>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</si>
  <si>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</si>
  <si>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</si>
  <si>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</si>
  <si>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</si>
  <si>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</si>
  <si>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</si>
  <si>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</si>
  <si>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</si>
  <si>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</si>
  <si>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</si>
  <si>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</si>
  <si>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</si>
  <si>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</si>
  <si>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</si>
  <si>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</si>
  <si>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</si>
  <si>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</si>
  <si>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</si>
  <si>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</si>
  <si>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</si>
  <si>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</si>
  <si>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</si>
  <si>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</si>
  <si>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</si>
  <si>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</si>
  <si>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</si>
  <si>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</si>
  <si>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</si>
  <si>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</si>
  <si>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</si>
  <si>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</si>
  <si>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</si>
  <si>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</si>
  <si>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</si>
  <si>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</si>
  <si>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</si>
  <si>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</si>
  <si>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</si>
  <si>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</si>
  <si>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</si>
  <si>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</si>
  <si>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</si>
  <si>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</si>
  <si>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</si>
  <si>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</si>
  <si>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</si>
  <si>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</si>
  <si>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</si>
  <si>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</si>
  <si>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</si>
  <si>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</si>
  <si>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</si>
  <si>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</si>
  <si>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</si>
  <si>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</si>
  <si>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</si>
  <si>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</si>
  <si>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</si>
  <si>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</si>
  <si>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</si>
  <si>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</si>
  <si>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</si>
  <si>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</si>
  <si>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</si>
  <si>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</si>
  <si>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</si>
  <si>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</si>
  <si>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</si>
  <si>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</si>
  <si>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</si>
  <si>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</si>
  <si>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</si>
  <si>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</si>
  <si>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</si>
  <si>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</si>
  <si>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</si>
  <si>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</si>
  <si>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</si>
  <si>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</si>
  <si>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</si>
  <si>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</si>
  <si>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</si>
  <si>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</si>
  <si>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</si>
  <si>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</si>
  <si>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</si>
  <si>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</si>
  <si>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</si>
  <si>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</si>
  <si>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</si>
  <si>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</si>
  <si>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</si>
  <si>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</si>
  <si>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</si>
  <si>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</si>
  <si>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</si>
  <si>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</si>
  <si>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</si>
  <si>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</si>
  <si>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</si>
  <si>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</si>
  <si>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</si>
  <si>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</si>
  <si>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</si>
  <si>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</si>
  <si>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</si>
  <si>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</si>
  <si>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</si>
  <si>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</si>
  <si>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</si>
  <si>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</si>
  <si>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</si>
  <si>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</si>
  <si>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</si>
  <si>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</si>
  <si>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</si>
  <si>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</si>
  <si>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</si>
  <si>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</si>
  <si>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</si>
  <si>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</si>
  <si>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</si>
  <si>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</si>
  <si>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</si>
  <si>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</si>
  <si>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</si>
  <si>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</si>
  <si>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</si>
  <si>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</si>
  <si>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</si>
  <si>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</si>
  <si>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</si>
  <si>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</si>
  <si>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</si>
  <si>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</si>
  <si>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</si>
  <si>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</si>
  <si>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</si>
  <si>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</si>
  <si>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</si>
  <si>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</si>
  <si>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</si>
  <si>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</si>
  <si>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</si>
  <si>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</si>
  <si>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</si>
  <si>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</si>
  <si>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</si>
  <si>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</si>
  <si>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</si>
  <si>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</si>
  <si>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</si>
  <si>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</si>
  <si>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</si>
  <si>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</si>
  <si>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</si>
  <si>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</si>
  <si>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</si>
  <si>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</si>
  <si>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</si>
  <si>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</si>
  <si>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</si>
  <si>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</si>
  <si>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</si>
  <si>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</si>
  <si>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</si>
  <si>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</si>
  <si>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</si>
  <si>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</si>
  <si>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</si>
  <si>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</si>
  <si>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</si>
  <si>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</si>
  <si>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</si>
  <si>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</si>
  <si>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</si>
  <si>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</si>
  <si>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</si>
  <si>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</si>
  <si>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</si>
  <si>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</si>
  <si>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</si>
  <si>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</si>
  <si>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</si>
  <si>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</si>
  <si>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</si>
  <si>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</si>
  <si>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</si>
  <si>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</si>
  <si>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</si>
  <si>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</si>
  <si>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</si>
  <si>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</si>
  <si>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</si>
  <si>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</si>
  <si>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</si>
  <si>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</si>
  <si>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</si>
  <si>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</si>
  <si>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</si>
  <si>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</si>
  <si>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</si>
  <si>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</si>
  <si>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</si>
  <si>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</si>
  <si>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</si>
  <si>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</si>
  <si>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</si>
  <si>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</si>
  <si>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</si>
  <si>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</si>
  <si>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</si>
  <si>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</si>
  <si>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</si>
  <si>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</si>
  <si>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</si>
  <si>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</si>
  <si>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</si>
  <si>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</si>
  <si>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</si>
  <si>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</si>
  <si>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</si>
  <si>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</si>
  <si>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</si>
  <si>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</si>
  <si>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</si>
  <si>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</si>
  <si>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</si>
  <si>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</si>
  <si>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</si>
  <si>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</si>
  <si>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</si>
  <si>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</si>
  <si>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</si>
  <si>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</si>
  <si>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</si>
  <si>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</si>
  <si>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</si>
  <si>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</si>
  <si>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</si>
  <si>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</si>
  <si>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</si>
  <si>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</si>
  <si>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</si>
  <si>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</si>
  <si>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</si>
  <si>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</si>
  <si>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</si>
  <si>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</si>
  <si>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</si>
  <si>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</si>
  <si>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</si>
  <si>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</si>
  <si>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</si>
  <si>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</si>
  <si>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</si>
  <si>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</si>
  <si>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</si>
  <si>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</si>
  <si>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</si>
  <si>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</si>
  <si>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</si>
  <si>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</si>
  <si>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</si>
  <si>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</si>
  <si>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</si>
  <si>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</si>
  <si>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</si>
  <si>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</si>
  <si>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</si>
  <si>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</si>
  <si>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</si>
  <si>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</si>
  <si>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</si>
  <si>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</si>
  <si>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</si>
  <si>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</si>
  <si>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</si>
  <si>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</si>
  <si>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</si>
  <si>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</si>
  <si>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</si>
  <si>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</si>
  <si>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</si>
  <si>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</si>
  <si>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</si>
  <si>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</si>
  <si>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</si>
  <si>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</si>
  <si>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</si>
  <si>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</si>
  <si>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</si>
  <si>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</si>
  <si>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</si>
  <si>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</si>
  <si>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</si>
  <si>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</si>
  <si>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</si>
  <si>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</si>
  <si>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</si>
  <si>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</si>
  <si>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</si>
  <si>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</si>
  <si>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</si>
  <si>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</si>
  <si>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</si>
  <si>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</si>
  <si>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</si>
  <si>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</si>
  <si>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</si>
  <si>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</si>
  <si>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</si>
  <si>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</si>
  <si>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</si>
  <si>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</si>
  <si>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</si>
  <si>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</si>
  <si>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</si>
  <si>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</si>
  <si>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</si>
  <si>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</si>
  <si>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</si>
  <si>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</si>
  <si>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</si>
  <si>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</si>
  <si>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</si>
  <si>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</si>
  <si>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</si>
  <si>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</si>
  <si>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</si>
  <si>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</si>
  <si>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</si>
  <si>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</si>
  <si>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</si>
  <si>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</si>
  <si>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</si>
  <si>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</si>
  <si>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</si>
  <si>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</si>
  <si>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</si>
  <si>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</si>
  <si>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</si>
  <si>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</si>
  <si>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</si>
  <si>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</si>
  <si>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</si>
  <si>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</si>
  <si>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</si>
  <si>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</si>
  <si>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</si>
  <si>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</si>
  <si>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</si>
  <si>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</si>
  <si>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</si>
  <si>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</si>
  <si>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</si>
  <si>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</si>
  <si>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</si>
  <si>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</si>
  <si>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</si>
  <si>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</si>
  <si>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</si>
  <si>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</si>
  <si>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</si>
  <si>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</si>
  <si>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</si>
  <si>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</si>
  <si>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</si>
  <si>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</si>
  <si>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</si>
  <si>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</si>
  <si>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</si>
  <si>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</si>
  <si>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</si>
  <si>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</si>
  <si>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</si>
  <si>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</si>
  <si>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</si>
  <si>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</si>
  <si>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</si>
  <si>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</si>
  <si>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</si>
  <si>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</si>
  <si>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</si>
  <si>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</si>
  <si>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</si>
  <si>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</si>
  <si>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</si>
  <si>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</si>
  <si>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</si>
  <si>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</si>
  <si>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</si>
  <si>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</si>
  <si>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</si>
  <si>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</si>
  <si>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</si>
  <si>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</si>
  <si>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</si>
  <si>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</si>
  <si>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</si>
  <si>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</si>
  <si>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</si>
  <si>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</si>
  <si>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</si>
  <si>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</si>
  <si>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</si>
  <si>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</si>
  <si>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</si>
  <si>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</si>
  <si>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</si>
  <si>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</si>
  <si>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</si>
  <si>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</si>
  <si>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</si>
  <si>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</si>
  <si>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</si>
  <si>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</si>
  <si>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</si>
  <si>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</si>
  <si>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</si>
  <si>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</si>
  <si>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</si>
  <si>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</si>
  <si>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</si>
  <si>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</si>
  <si>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</si>
  <si>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</si>
  <si>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</si>
  <si>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</si>
  <si>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</si>
  <si>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</si>
  <si>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</si>
  <si>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</si>
  <si>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</si>
  <si>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</si>
  <si>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</si>
  <si>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</si>
  <si>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</si>
  <si>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</si>
  <si>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</si>
  <si>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</si>
  <si>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</si>
  <si>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</si>
  <si>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</si>
  <si>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</si>
  <si>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</si>
  <si>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</si>
  <si>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</si>
  <si>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</si>
  <si>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</si>
  <si>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</si>
  <si>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</si>
  <si>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</si>
  <si>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</si>
  <si>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</si>
  <si>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</si>
  <si>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</si>
  <si>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</si>
  <si>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</si>
  <si>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</si>
  <si>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</si>
  <si>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</si>
  <si>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</si>
  <si>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</si>
  <si>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</si>
  <si>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</si>
  <si>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</si>
  <si>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</si>
  <si>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</si>
  <si>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</si>
  <si>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</si>
  <si>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</si>
  <si>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</si>
  <si>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</si>
  <si>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</si>
  <si>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</si>
  <si>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</si>
  <si>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</si>
  <si>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</si>
  <si>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</si>
  <si>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</si>
  <si>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</si>
  <si>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</si>
  <si>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</si>
  <si>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</si>
  <si>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</si>
  <si>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</si>
  <si>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</si>
  <si>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</si>
  <si>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</si>
  <si>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</si>
  <si>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</si>
  <si>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</si>
  <si>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</si>
  <si>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</si>
  <si>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</si>
  <si>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</si>
  <si>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</si>
  <si>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</si>
  <si>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</si>
  <si>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</si>
  <si>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</si>
  <si>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</si>
  <si>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</si>
  <si>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</si>
  <si>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</si>
  <si>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</si>
  <si>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</si>
  <si>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</si>
  <si>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</si>
  <si>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</si>
  <si>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</si>
  <si>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</si>
  <si>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</si>
  <si>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</si>
  <si>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</si>
  <si>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</si>
  <si>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</si>
  <si>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</si>
  <si>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</si>
  <si>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</si>
  <si>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</si>
  <si>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</si>
  <si>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</si>
  <si>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</si>
  <si>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</si>
  <si>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</si>
  <si>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</si>
  <si>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</si>
  <si>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</si>
  <si>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</si>
  <si>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</si>
  <si>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</si>
  <si>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</si>
  <si>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</si>
  <si>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</si>
  <si>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</si>
  <si>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</si>
  <si>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</si>
  <si>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</si>
  <si>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</si>
  <si>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</si>
  <si>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</si>
  <si>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</si>
  <si>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</si>
  <si>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</si>
  <si>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</si>
  <si>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</si>
  <si>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</si>
  <si>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</si>
  <si>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</si>
  <si>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</si>
  <si>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</si>
  <si>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</si>
  <si>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</si>
  <si>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</si>
  <si>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</si>
  <si>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</si>
  <si>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</si>
  <si>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</si>
  <si>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</si>
  <si>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</si>
  <si>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</si>
  <si>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</si>
  <si>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</si>
  <si>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</si>
  <si>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</si>
  <si>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</si>
  <si>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</si>
  <si>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</si>
  <si>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</si>
  <si>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</si>
  <si>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</si>
  <si>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</si>
  <si>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</si>
  <si>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</si>
  <si>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</si>
  <si>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</si>
  <si>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</si>
  <si>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</si>
  <si>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</si>
  <si>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</si>
  <si>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</si>
  <si>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</si>
  <si>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</si>
  <si>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</si>
  <si>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</si>
  <si>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</si>
  <si>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</si>
  <si>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</si>
  <si>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</si>
  <si>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</si>
  <si>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</si>
  <si>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</si>
  <si>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</si>
  <si>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</si>
  <si>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</si>
  <si>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</si>
  <si>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</si>
  <si>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</si>
  <si>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</si>
  <si>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</si>
  <si>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</si>
  <si>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</si>
  <si>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</si>
  <si>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</si>
  <si>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</si>
  <si>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</si>
  <si>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</si>
  <si>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</si>
  <si>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</si>
  <si>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</si>
  <si>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</si>
  <si>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</si>
  <si>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</si>
  <si>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</si>
  <si>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</si>
  <si>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</si>
  <si>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</si>
  <si>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</si>
  <si>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</si>
  <si>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</si>
  <si>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</si>
  <si>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</si>
  <si>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</si>
  <si>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</si>
  <si>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</si>
  <si>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</si>
  <si>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</si>
  <si>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</si>
  <si>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</si>
  <si>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</si>
  <si>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</si>
  <si>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</si>
  <si>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</si>
  <si>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</si>
  <si>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</si>
  <si>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</si>
  <si>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</si>
  <si>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</si>
  <si>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</si>
  <si>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</si>
  <si>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</si>
  <si>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</si>
  <si>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</si>
  <si>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</si>
  <si>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</si>
  <si>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</si>
  <si>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</si>
  <si>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</si>
  <si>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</si>
  <si>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</si>
  <si>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</si>
  <si>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</si>
  <si>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</si>
  <si>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</si>
  <si>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</si>
  <si>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</si>
  <si>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</si>
  <si>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</si>
  <si>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</si>
  <si>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</si>
  <si>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</si>
  <si>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</si>
  <si>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</si>
  <si>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</si>
  <si>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</si>
  <si>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</si>
  <si>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</si>
  <si>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</si>
  <si>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</si>
  <si>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</si>
  <si>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</si>
  <si>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</si>
  <si>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</si>
  <si>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</si>
  <si>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</si>
  <si>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</si>
  <si>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</si>
  <si>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</si>
  <si>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</si>
  <si>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</si>
  <si>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</si>
  <si>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</si>
  <si>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</si>
  <si>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</si>
  <si>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</si>
  <si>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</si>
  <si>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</si>
  <si>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</si>
  <si>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</si>
  <si>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</si>
  <si>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</si>
  <si>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</si>
  <si>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</si>
  <si>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</si>
  <si>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</si>
  <si>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</si>
  <si>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</si>
  <si>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</si>
  <si>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</si>
  <si>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</si>
  <si>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</si>
  <si>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</si>
  <si>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</si>
  <si>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</si>
  <si>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</si>
  <si>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</si>
  <si>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</si>
  <si>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</si>
  <si>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</si>
  <si>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</si>
  <si>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</si>
  <si>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</si>
  <si>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</si>
  <si>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</si>
  <si>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</si>
  <si>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</si>
  <si>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</si>
  <si>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</si>
  <si>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</si>
  <si>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</si>
  <si>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</si>
  <si>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</si>
  <si>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</si>
  <si>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</si>
  <si>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</si>
  <si>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</si>
  <si>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</si>
  <si>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</si>
  <si>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</si>
  <si>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</si>
  <si>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</si>
  <si>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</si>
  <si>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</si>
  <si>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</si>
  <si>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</si>
  <si>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</si>
  <si>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</si>
  <si>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</si>
  <si>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</si>
  <si>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</si>
  <si>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</si>
  <si>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</si>
  <si>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</si>
  <si>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</si>
  <si>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</si>
  <si>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</si>
  <si>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</si>
  <si>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</si>
  <si>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</si>
  <si>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</si>
  <si>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</si>
  <si>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</si>
  <si>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</si>
  <si>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</si>
  <si>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</si>
  <si>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</si>
  <si>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</si>
  <si>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</si>
  <si>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</si>
  <si>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</si>
  <si>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</si>
  <si>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</si>
  <si>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</si>
  <si>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</si>
  <si>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</si>
  <si>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</si>
  <si>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</si>
  <si>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</si>
  <si>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</si>
  <si>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</si>
  <si>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</si>
  <si>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</si>
  <si>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</si>
  <si>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</si>
  <si>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</si>
  <si>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</si>
  <si>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</si>
  <si>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</si>
  <si>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</si>
  <si>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</si>
  <si>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</si>
  <si>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</si>
  <si>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</si>
  <si>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</si>
  <si>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</si>
  <si>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</si>
  <si>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</si>
  <si>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</si>
  <si>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</si>
  <si>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</si>
  <si>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</si>
  <si>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</si>
  <si>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</si>
  <si>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</si>
  <si>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</si>
  <si>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</si>
  <si>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</si>
  <si>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</si>
  <si>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</si>
  <si>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</si>
  <si>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</si>
  <si>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</si>
  <si>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</si>
  <si>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</si>
  <si>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</si>
  <si>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</si>
  <si>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</si>
  <si>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</si>
  <si>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</si>
  <si>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</si>
  <si>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</si>
  <si>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</si>
  <si>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</si>
  <si>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</si>
  <si>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</si>
  <si>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</si>
  <si>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</si>
  <si>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</si>
  <si>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</si>
  <si>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</si>
  <si>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</si>
  <si>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</si>
  <si>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</si>
  <si>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</si>
  <si>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</si>
  <si>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</si>
  <si>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</si>
  <si>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</si>
  <si>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</si>
  <si>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</si>
  <si>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</si>
  <si>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</si>
  <si>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</si>
  <si>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</si>
  <si>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</si>
  <si>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</si>
  <si>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</si>
  <si>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</si>
  <si>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</si>
  <si>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</si>
  <si>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</si>
  <si>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</si>
  <si>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</si>
  <si>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</si>
  <si>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</si>
  <si>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</si>
  <si>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</si>
  <si>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</si>
  <si>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</si>
  <si>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</si>
  <si>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</si>
  <si>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</si>
  <si>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</si>
  <si>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</si>
  <si>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</si>
  <si>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</si>
  <si>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</si>
  <si>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</si>
  <si>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</si>
  <si>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</si>
  <si>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</si>
  <si>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</si>
  <si>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</si>
  <si>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</si>
  <si>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</si>
  <si>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</si>
  <si>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</si>
  <si>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</si>
  <si>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</si>
  <si>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</si>
  <si>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</si>
  <si>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</si>
  <si>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</si>
  <si>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</si>
  <si>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</si>
  <si>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</si>
  <si>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</si>
  <si>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</si>
  <si>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</si>
  <si>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</si>
  <si>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</si>
  <si>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</si>
  <si>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</si>
  <si>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</si>
  <si>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</si>
  <si>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</si>
  <si>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</si>
  <si>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</si>
  <si>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</si>
  <si>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</si>
  <si>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</si>
  <si>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</si>
  <si>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</si>
  <si>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</si>
  <si>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</si>
  <si>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</si>
  <si>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</si>
  <si>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</si>
  <si>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</si>
  <si>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</si>
  <si>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</si>
  <si>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</si>
  <si>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</si>
  <si>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</si>
  <si>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</si>
  <si>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</si>
  <si>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</si>
  <si>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</si>
  <si>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</si>
  <si>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</si>
  <si>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</si>
  <si>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</si>
  <si>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</si>
  <si>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</si>
  <si>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</si>
  <si>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</si>
  <si>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</si>
  <si>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</si>
  <si>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</si>
  <si>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</si>
  <si>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</si>
  <si>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</si>
  <si>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</si>
  <si>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</si>
  <si>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</si>
  <si>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</si>
  <si>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</si>
  <si>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</si>
  <si>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</si>
  <si>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</si>
  <si>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</si>
  <si>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</si>
  <si>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</si>
  <si>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</si>
  <si>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</si>
  <si>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</si>
  <si>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</si>
  <si>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</si>
  <si>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</si>
  <si>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</si>
  <si>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</si>
  <si>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</si>
  <si>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</si>
  <si>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</si>
  <si>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</si>
  <si>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</si>
  <si>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</si>
  <si>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</si>
  <si>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</si>
  <si>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</si>
  <si>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</si>
  <si>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</si>
  <si>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</si>
  <si>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</si>
  <si>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</si>
  <si>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</si>
  <si>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</si>
  <si>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</si>
  <si>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</si>
  <si>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</si>
  <si>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</si>
  <si>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</si>
  <si>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</si>
  <si>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</si>
  <si>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</si>
  <si>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</si>
  <si>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</si>
  <si>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</si>
  <si>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</si>
  <si>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</si>
  <si>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</si>
  <si>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</si>
  <si>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</si>
  <si>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</si>
  <si>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</si>
  <si>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</si>
  <si>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</si>
  <si>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</si>
  <si>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</si>
  <si>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</si>
  <si>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</si>
  <si>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</si>
  <si>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</si>
  <si>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</si>
  <si>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</si>
  <si>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</si>
  <si>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</si>
  <si>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</si>
  <si>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</si>
  <si>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</si>
  <si>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</si>
  <si>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</si>
  <si>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</si>
  <si>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</si>
  <si>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</si>
  <si>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</si>
  <si>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</si>
  <si>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</si>
  <si>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</si>
  <si>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</si>
  <si>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</si>
  <si>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</si>
  <si>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</si>
  <si>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</si>
  <si>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</si>
  <si>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</si>
  <si>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</si>
  <si>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</si>
  <si>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</si>
  <si>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</si>
  <si>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</si>
  <si>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</si>
  <si>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</si>
  <si>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</si>
  <si>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</si>
  <si>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</si>
  <si>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</si>
  <si>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</si>
  <si>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</si>
  <si>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</si>
  <si>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</si>
  <si>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</si>
  <si>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</si>
  <si>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</si>
  <si>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</si>
  <si>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</si>
  <si>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</si>
  <si>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</si>
  <si>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</si>
  <si>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</si>
  <si>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</si>
  <si>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</si>
  <si>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</si>
  <si>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</si>
  <si>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</si>
  <si>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</si>
  <si>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</si>
  <si>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</si>
  <si>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</si>
  <si>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</si>
  <si>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</si>
  <si>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</si>
  <si>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</si>
  <si>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</si>
  <si>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</si>
  <si>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</si>
  <si>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</si>
  <si>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</si>
  <si>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</si>
  <si>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</si>
  <si>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</si>
  <si>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</si>
  <si>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</si>
  <si>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</si>
  <si>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</si>
  <si>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</si>
  <si>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</si>
  <si>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</si>
  <si>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</si>
  <si>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</si>
  <si>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</si>
  <si>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</si>
  <si>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</si>
  <si>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</si>
  <si>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</si>
  <si>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</si>
  <si>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</si>
  <si>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</si>
  <si>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</si>
  <si>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</si>
  <si>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</si>
  <si>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</si>
  <si>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</si>
  <si>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</si>
  <si>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</si>
  <si>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</si>
  <si>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</si>
  <si>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</si>
  <si>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</si>
  <si>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</si>
  <si>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</si>
  <si>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</si>
  <si>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</si>
  <si>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</si>
  <si>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</si>
  <si>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</si>
  <si>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</si>
  <si>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</si>
  <si>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</si>
  <si>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</si>
  <si>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</si>
  <si>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</si>
  <si>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</si>
  <si>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</si>
  <si>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</si>
  <si>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</si>
  <si>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</si>
  <si>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</si>
  <si>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</si>
  <si>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</si>
  <si>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</si>
  <si>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</si>
  <si>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</si>
  <si>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</si>
  <si>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</si>
  <si>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</si>
  <si>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</si>
  <si>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</si>
  <si>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</si>
  <si>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</si>
  <si>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</si>
  <si>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</si>
  <si>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</si>
  <si>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</si>
  <si>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</si>
  <si>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</si>
  <si>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</si>
  <si>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</si>
  <si>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</si>
  <si>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</si>
  <si>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</si>
  <si>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</si>
  <si>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</si>
  <si>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</si>
  <si>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</si>
  <si>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</si>
  <si>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</si>
  <si>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</si>
  <si>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</si>
  <si>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</si>
  <si>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</si>
  <si>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</si>
  <si>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</si>
  <si>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</si>
  <si>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</si>
  <si>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</si>
  <si>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</si>
  <si>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</si>
  <si>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</si>
  <si>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</si>
  <si>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</si>
  <si>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</si>
  <si>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</si>
  <si>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</si>
  <si>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</si>
  <si>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</si>
  <si>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</si>
  <si>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</si>
  <si>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</si>
  <si>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</si>
  <si>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</si>
  <si>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</si>
  <si>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</si>
  <si>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</si>
  <si>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</si>
  <si>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</si>
  <si>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</si>
  <si>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</si>
  <si>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</si>
  <si>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</si>
  <si>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</si>
  <si>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</si>
  <si>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</si>
  <si>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</si>
  <si>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</si>
  <si>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</si>
  <si>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</si>
  <si>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</si>
  <si>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</si>
  <si>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</si>
  <si>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</si>
  <si>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</si>
  <si>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</si>
  <si>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</si>
  <si>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</si>
  <si>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</si>
  <si>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</si>
  <si>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</si>
  <si>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</si>
  <si>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</si>
  <si>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</si>
  <si>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</si>
  <si>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</si>
  <si>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</si>
  <si>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</si>
  <si>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</si>
  <si>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</si>
  <si>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</si>
  <si>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</si>
  <si>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</si>
  <si>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</si>
  <si>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</si>
  <si>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</si>
  <si>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</si>
  <si>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</si>
  <si>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</si>
  <si>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</si>
  <si>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</si>
  <si>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</si>
  <si>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</si>
  <si>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</si>
  <si>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</si>
  <si>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</si>
  <si>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</si>
  <si>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</si>
  <si>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</si>
  <si>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</si>
  <si>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</si>
  <si>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</si>
  <si>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</si>
  <si>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</si>
  <si>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</si>
  <si>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</si>
  <si>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</si>
  <si>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</si>
  <si>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</si>
  <si>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</si>
  <si>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</si>
  <si>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</si>
  <si>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</si>
  <si>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</si>
  <si>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</si>
  <si>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</si>
  <si>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</si>
  <si>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</si>
  <si>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</si>
  <si>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</si>
  <si>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</si>
  <si>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</si>
  <si>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</si>
  <si>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</si>
  <si>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</si>
  <si>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</si>
  <si>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</si>
  <si>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</si>
  <si>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</si>
  <si>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</si>
  <si>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</si>
  <si>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</si>
  <si>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</si>
  <si>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</si>
  <si>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</si>
  <si>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</si>
  <si>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</si>
  <si>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</si>
  <si>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</si>
  <si>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</si>
  <si>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</si>
  <si>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</si>
  <si>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</si>
  <si>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</si>
  <si>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</si>
  <si>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</si>
  <si>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</si>
  <si>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</si>
  <si>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</si>
  <si>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</si>
  <si>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</si>
  <si>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</si>
  <si>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</si>
  <si>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</si>
  <si>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</si>
  <si>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</si>
  <si>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</si>
  <si>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</si>
  <si>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</si>
  <si>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</si>
  <si>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</si>
  <si>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</si>
  <si>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</si>
  <si>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</si>
  <si>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</si>
  <si>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</si>
  <si>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</si>
  <si>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</si>
  <si>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</si>
  <si>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</si>
  <si>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</si>
  <si>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</si>
  <si>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</si>
  <si>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</si>
  <si>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</si>
  <si>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</si>
  <si>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</si>
  <si>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</si>
  <si>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</si>
  <si>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</si>
  <si>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</si>
  <si>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</si>
  <si>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</si>
  <si>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</si>
  <si>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</si>
  <si>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</si>
  <si>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</si>
  <si>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</si>
  <si>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</si>
  <si>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</si>
  <si>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</si>
  <si>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</si>
  <si>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</si>
  <si>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</si>
  <si>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</si>
  <si>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</si>
  <si>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</si>
  <si>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</si>
  <si>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</si>
  <si>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</si>
  <si>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</si>
  <si>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</si>
  <si>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</si>
  <si>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</si>
  <si>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</si>
  <si>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</si>
  <si>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</si>
  <si>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</si>
  <si>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</si>
  <si>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</si>
  <si>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</si>
  <si>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</si>
  <si>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</si>
  <si>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</si>
  <si>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</si>
  <si>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</si>
  <si>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</si>
  <si>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</si>
  <si>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</si>
  <si>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</si>
  <si>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</si>
  <si>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</si>
  <si>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</si>
  <si>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</si>
  <si>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</si>
  <si>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</si>
  <si>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</si>
  <si>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</si>
  <si>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</si>
  <si>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</si>
  <si>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</si>
  <si>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</si>
  <si>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</si>
  <si>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</si>
  <si>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</si>
  <si>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</si>
  <si>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</si>
  <si>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</si>
  <si>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</si>
  <si>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</si>
  <si>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</si>
  <si>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</si>
  <si>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</si>
  <si>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</si>
  <si>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</si>
  <si>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</si>
  <si>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</si>
  <si>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</si>
  <si>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</si>
  <si>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</si>
  <si>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</si>
  <si>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</si>
  <si>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</si>
  <si>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</si>
  <si>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</si>
  <si>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</si>
  <si>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</si>
  <si>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</si>
  <si>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</si>
  <si>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</si>
  <si>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</si>
  <si>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</si>
  <si>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</si>
  <si>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</si>
  <si>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</si>
  <si>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</si>
  <si>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</si>
  <si>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</si>
  <si>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</si>
  <si>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</si>
  <si>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</si>
  <si>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</si>
  <si>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</si>
  <si>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</si>
  <si>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</si>
  <si>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</si>
  <si>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</si>
  <si>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</si>
  <si>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</si>
  <si>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</si>
  <si>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</si>
  <si>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</si>
  <si>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</si>
  <si>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</si>
  <si>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</si>
  <si>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</si>
  <si>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</si>
  <si>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</si>
  <si>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</si>
  <si>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</si>
  <si>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</si>
  <si>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</si>
  <si>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</si>
  <si>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</si>
  <si>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</si>
  <si>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</si>
  <si>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</si>
  <si>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</si>
  <si>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</si>
  <si>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</si>
  <si>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</si>
  <si>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</si>
  <si>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</si>
  <si>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</si>
  <si>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</si>
  <si>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</si>
  <si>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</si>
  <si>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</si>
  <si>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</si>
  <si>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</si>
  <si>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</si>
  <si>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</si>
  <si>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</si>
  <si>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</si>
  <si>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</si>
  <si>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</si>
  <si>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</si>
  <si>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</si>
  <si>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</si>
  <si>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</si>
  <si>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</si>
  <si>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</si>
  <si>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</si>
  <si>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</si>
  <si>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</si>
  <si>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</si>
  <si>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</si>
  <si>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</si>
  <si>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</si>
  <si>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</si>
  <si>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</si>
  <si>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</si>
  <si>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</si>
  <si>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</si>
  <si>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</si>
  <si>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</si>
  <si>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</si>
  <si>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</si>
  <si>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</si>
  <si>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</si>
  <si>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</si>
  <si>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</si>
  <si>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</si>
  <si>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</si>
  <si>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</si>
  <si>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</si>
  <si>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</si>
  <si>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</si>
  <si>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</si>
  <si>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</si>
  <si>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</si>
  <si>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</si>
  <si>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</si>
  <si>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</si>
  <si>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</si>
  <si>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</si>
  <si>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</si>
  <si>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</si>
  <si>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</si>
  <si>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</si>
  <si>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</si>
  <si>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</si>
  <si>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</si>
  <si>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</si>
  <si>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</si>
  <si>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</si>
  <si>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</si>
  <si>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</si>
  <si>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</si>
  <si>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</si>
  <si>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</si>
  <si>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</si>
  <si>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</si>
  <si>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</si>
  <si>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</si>
  <si>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</si>
  <si>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</si>
  <si>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</si>
  <si>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</si>
  <si>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</si>
  <si>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</si>
  <si>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</si>
  <si>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</si>
  <si>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</si>
  <si>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</si>
  <si>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</si>
  <si>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</si>
  <si>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</si>
  <si>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</si>
  <si>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</si>
  <si>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</si>
  <si>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</si>
  <si>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</si>
  <si>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</si>
  <si>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</si>
  <si>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</si>
  <si>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</si>
  <si>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</si>
  <si>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</si>
  <si>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</si>
  <si>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</si>
  <si>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</si>
  <si>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</si>
  <si>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</si>
  <si>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</si>
  <si>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</si>
  <si>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</si>
  <si>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</si>
  <si>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</si>
  <si>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</si>
  <si>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</si>
  <si>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</si>
  <si>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</si>
  <si>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</si>
  <si>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</si>
  <si>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</si>
  <si>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</si>
  <si>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</si>
  <si>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</si>
  <si>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</si>
  <si>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</si>
  <si>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</si>
  <si>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</si>
  <si>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</si>
  <si>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</si>
  <si>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</si>
  <si>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</si>
  <si>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</si>
  <si>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</si>
  <si>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</si>
  <si>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</si>
  <si>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</si>
  <si>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</si>
  <si>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</si>
  <si>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</si>
  <si>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</si>
  <si>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</si>
  <si>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</si>
  <si>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</si>
  <si>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</si>
  <si>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</si>
  <si>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</si>
  <si>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</si>
  <si>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</si>
  <si>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</si>
  <si>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</si>
  <si>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</si>
  <si>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</si>
  <si>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</si>
  <si>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</si>
  <si>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</si>
  <si>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</si>
  <si>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</si>
  <si>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</si>
  <si>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</si>
  <si>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</si>
  <si>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</si>
  <si>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</si>
  <si>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</si>
  <si>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</si>
  <si>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</si>
  <si>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</si>
  <si>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</si>
  <si>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</si>
  <si>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</si>
  <si>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</si>
  <si>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</si>
  <si>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</si>
  <si>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</si>
  <si>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</si>
  <si>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</si>
  <si>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</si>
  <si>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</si>
  <si>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</si>
  <si>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</si>
  <si>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</si>
  <si>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</si>
  <si>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</si>
  <si>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</si>
  <si>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</si>
  <si>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</si>
  <si>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</si>
  <si>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</si>
  <si>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</si>
  <si>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</si>
  <si>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</si>
  <si>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</si>
  <si>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</si>
  <si>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</si>
  <si>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</si>
  <si>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</si>
  <si>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</si>
  <si>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</si>
  <si>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</si>
  <si>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</si>
  <si>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</si>
  <si>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</si>
  <si>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</si>
  <si>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</si>
  <si>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</si>
  <si>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</si>
  <si>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</si>
  <si>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</si>
  <si>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</si>
  <si>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</si>
  <si>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</si>
  <si>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</si>
  <si>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</si>
  <si>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</si>
  <si>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</si>
  <si>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</si>
  <si>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</si>
  <si>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</si>
  <si>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</si>
  <si>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</si>
  <si>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</si>
  <si>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</si>
  <si>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</si>
  <si>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</si>
  <si>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</si>
  <si>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</si>
  <si>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</si>
  <si>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</si>
  <si>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</si>
  <si>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</si>
  <si>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</si>
  <si>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</si>
  <si>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</si>
  <si>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</si>
  <si>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</si>
  <si>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</si>
  <si>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</si>
  <si>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</si>
  <si>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</si>
  <si>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</si>
  <si>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</si>
  <si>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</si>
  <si>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</si>
  <si>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</si>
  <si>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</si>
  <si>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</si>
  <si>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</si>
  <si>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</si>
  <si>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</si>
  <si>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</si>
  <si>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</si>
  <si>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</si>
  <si>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</si>
  <si>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</si>
  <si>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</si>
  <si>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</si>
  <si>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</si>
  <si>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</si>
  <si>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</si>
  <si>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</si>
  <si>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</si>
  <si>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</si>
  <si>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</si>
  <si>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</si>
  <si>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</si>
  <si>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</si>
  <si>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</si>
  <si>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</si>
  <si>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</si>
  <si>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</si>
  <si>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</si>
  <si>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</si>
  <si>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</si>
  <si>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</si>
  <si>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</si>
  <si>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</si>
  <si>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</si>
  <si>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</si>
  <si>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</si>
  <si>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</si>
  <si>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</si>
  <si>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</si>
  <si>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</si>
  <si>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</si>
  <si>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</si>
  <si>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</si>
  <si>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</si>
  <si>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</si>
  <si>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</si>
  <si>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</si>
  <si>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</si>
  <si>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</si>
  <si>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</si>
  <si>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</si>
  <si>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</si>
  <si>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</si>
  <si>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</si>
  <si>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</si>
  <si>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</si>
  <si>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</si>
  <si>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</si>
  <si>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</si>
  <si>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</si>
  <si>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</si>
  <si>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</si>
  <si>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</si>
  <si>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</si>
  <si>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</si>
  <si>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</si>
  <si>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</si>
  <si>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</si>
  <si>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</si>
  <si>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</si>
  <si>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</si>
  <si>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</si>
  <si>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</si>
  <si>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</si>
  <si>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</si>
  <si>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</si>
  <si>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</si>
  <si>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</si>
  <si>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</si>
  <si>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</si>
  <si>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</si>
  <si>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</si>
  <si>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</si>
  <si>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</si>
  <si>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</si>
  <si>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</si>
  <si>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</si>
  <si>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</si>
  <si>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</si>
  <si>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</si>
  <si>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</si>
  <si>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</si>
  <si>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</si>
  <si>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</si>
  <si>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</si>
  <si>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</si>
  <si>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</si>
  <si>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</si>
  <si>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</si>
  <si>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</si>
  <si>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</si>
  <si>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</si>
  <si>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</si>
  <si>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</si>
  <si>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</si>
  <si>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</si>
  <si>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</si>
  <si>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</si>
  <si>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</si>
  <si>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</si>
  <si>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</si>
  <si>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</si>
  <si>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</si>
  <si>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</si>
  <si>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</si>
  <si>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</si>
  <si>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</si>
  <si>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</si>
  <si>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</si>
  <si>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</si>
  <si>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</si>
  <si>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</si>
  <si>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</si>
  <si>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</si>
  <si>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</si>
  <si>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</si>
  <si>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</si>
  <si>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</si>
  <si>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</si>
  <si>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</si>
  <si>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</si>
  <si>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</si>
  <si>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</si>
  <si>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</si>
  <si>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</si>
  <si>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</si>
  <si>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</si>
  <si>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</si>
  <si>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</si>
  <si>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</si>
  <si>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</si>
  <si>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</si>
  <si>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</si>
  <si>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</si>
  <si>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</si>
  <si>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</si>
  <si>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</si>
  <si>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</si>
  <si>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</si>
  <si>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</si>
  <si>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</si>
  <si>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</si>
  <si>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</si>
  <si>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</si>
  <si>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</si>
  <si>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</si>
  <si>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</si>
  <si>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</si>
  <si>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</si>
  <si>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</si>
  <si>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</si>
  <si>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</si>
  <si>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</si>
  <si>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</si>
  <si>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</si>
  <si>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</si>
  <si>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</si>
  <si>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</si>
  <si>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</si>
  <si>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</si>
  <si>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</si>
  <si>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</si>
  <si>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</si>
  <si>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</si>
  <si>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</si>
  <si>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</si>
  <si>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</si>
  <si>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</si>
  <si>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</si>
  <si>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</si>
  <si>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</si>
  <si>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</si>
  <si>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</si>
  <si>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</si>
  <si>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</si>
  <si>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</si>
  <si>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</si>
  <si>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</si>
  <si>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</si>
  <si>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</si>
  <si>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</si>
  <si>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</si>
  <si>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</si>
  <si>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</si>
  <si>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</si>
  <si>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</si>
  <si>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</si>
  <si>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</si>
  <si>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</si>
  <si>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</si>
  <si>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</si>
  <si>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</si>
  <si>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</si>
  <si>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</si>
  <si>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</si>
  <si>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</si>
  <si>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</si>
  <si>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</si>
  <si>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</si>
  <si>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</si>
  <si>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</si>
  <si>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</si>
  <si>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</si>
  <si>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</si>
  <si>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</si>
  <si>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</si>
  <si>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</si>
  <si>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</si>
  <si>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</si>
  <si>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</si>
  <si>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</si>
  <si>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</si>
  <si>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</si>
  <si>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</si>
  <si>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</si>
  <si>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</si>
  <si>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</si>
  <si>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</si>
  <si>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</si>
  <si>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</si>
  <si>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</si>
  <si>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</si>
  <si>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</si>
  <si>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</si>
  <si>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</si>
  <si>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</si>
  <si>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</si>
  <si>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</si>
  <si>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</si>
  <si>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</si>
  <si>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</si>
  <si>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</si>
  <si>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</si>
  <si>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</si>
  <si>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</si>
  <si>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</si>
  <si>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</si>
  <si>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</si>
  <si>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</si>
  <si>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</si>
  <si>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</si>
  <si>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</si>
  <si>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</si>
  <si>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</si>
  <si>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</si>
  <si>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</si>
  <si>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</si>
  <si>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</si>
  <si>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</si>
  <si>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</si>
  <si>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</si>
  <si>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</si>
  <si>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</si>
  <si>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</si>
  <si>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</si>
  <si>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</si>
  <si>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</si>
  <si>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</si>
  <si>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</si>
  <si>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</si>
  <si>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</si>
  <si>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</si>
  <si>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</si>
  <si>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</si>
  <si>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</si>
  <si>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</si>
  <si>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</si>
  <si>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</si>
  <si>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</si>
  <si>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</si>
  <si>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</si>
  <si>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</si>
  <si>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</si>
  <si>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</si>
  <si>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</si>
  <si>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</si>
  <si>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</si>
  <si>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</si>
  <si>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</si>
  <si>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</si>
  <si>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</si>
  <si>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</si>
  <si>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</si>
  <si>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</si>
  <si>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</si>
  <si>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</si>
  <si>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</si>
  <si>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</si>
  <si>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</si>
  <si>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</si>
  <si>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</si>
  <si>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</si>
  <si>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</si>
  <si>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</si>
  <si>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</si>
  <si>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</si>
  <si>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</si>
  <si>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</si>
  <si>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</si>
  <si>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</si>
  <si>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</si>
  <si>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</si>
  <si>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</si>
  <si>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</si>
  <si>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</si>
  <si>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</si>
  <si>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</si>
  <si>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</si>
  <si>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</si>
  <si>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</si>
  <si>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</si>
  <si>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</si>
  <si>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</si>
  <si>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</si>
  <si>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</si>
  <si>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</si>
  <si>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</si>
  <si>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</si>
  <si>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</si>
  <si>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</si>
  <si>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</si>
  <si>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</si>
  <si>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</si>
  <si>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</si>
  <si>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</si>
  <si>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</si>
  <si>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</si>
  <si>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</si>
  <si>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</si>
  <si>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</si>
  <si>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</si>
  <si>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</si>
  <si>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</si>
  <si>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</si>
  <si>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</si>
  <si>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</si>
  <si>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</si>
  <si>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</si>
  <si>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</si>
  <si>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</si>
  <si>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</si>
  <si>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</si>
  <si>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</si>
  <si>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</si>
  <si>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</si>
  <si>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</si>
  <si>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</si>
  <si>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</si>
  <si>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</si>
  <si>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</si>
  <si>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</si>
  <si>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</si>
  <si>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</si>
  <si>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</si>
  <si>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</si>
  <si>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</si>
  <si>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</si>
  <si>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</si>
  <si>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</si>
  <si>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</si>
  <si>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</si>
  <si>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</si>
  <si>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</si>
  <si>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</si>
  <si>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</si>
  <si>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</si>
  <si>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</si>
  <si>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</si>
  <si>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</si>
  <si>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</si>
  <si>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</si>
  <si>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</si>
  <si>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</si>
  <si>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</si>
  <si>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</si>
  <si>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</si>
  <si>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</si>
  <si>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</si>
  <si>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</si>
  <si>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</si>
  <si>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</si>
  <si>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</si>
  <si>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</si>
  <si>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</si>
  <si>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</si>
  <si>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</si>
  <si>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</si>
  <si>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</si>
  <si>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</si>
  <si>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</si>
  <si>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</si>
  <si>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</si>
  <si>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</si>
  <si>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</si>
  <si>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</si>
  <si>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</si>
  <si>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</si>
  <si>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</si>
  <si>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</si>
  <si>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</si>
  <si>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</si>
  <si>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</si>
  <si>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</si>
  <si>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</si>
  <si>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</si>
  <si>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</si>
  <si>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</si>
  <si>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</si>
  <si>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</si>
  <si>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</si>
  <si>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</si>
  <si>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</si>
  <si>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</si>
  <si>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</si>
  <si>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</si>
  <si>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</si>
  <si>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</si>
  <si>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</si>
  <si>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</si>
  <si>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</si>
  <si>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</si>
  <si>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</si>
  <si>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</si>
  <si>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</si>
  <si>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</si>
  <si>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</si>
  <si>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</si>
  <si>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</si>
  <si>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</si>
  <si>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</si>
  <si>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</si>
  <si>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</si>
  <si>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</si>
  <si>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</si>
  <si>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</si>
  <si>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</si>
  <si>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</si>
  <si>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</si>
  <si>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</si>
  <si>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</si>
  <si>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</si>
  <si>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</si>
  <si>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</si>
  <si>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</si>
  <si>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</si>
  <si>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</si>
  <si>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</si>
  <si>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</si>
  <si>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</si>
  <si>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</si>
  <si>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</si>
  <si>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</si>
  <si>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</si>
  <si>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</si>
  <si>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</si>
  <si>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</si>
  <si>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</si>
  <si>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</si>
  <si>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</si>
  <si>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</si>
  <si>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</si>
  <si>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</si>
  <si>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</si>
  <si>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</si>
  <si>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</si>
  <si>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</si>
  <si>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</si>
  <si>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</si>
  <si>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</si>
  <si>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</si>
  <si>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</si>
  <si>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</si>
  <si>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</si>
  <si>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</si>
  <si>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</si>
  <si>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</si>
  <si>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</si>
  <si>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</si>
  <si>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</si>
  <si>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</si>
  <si>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</si>
  <si>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</si>
  <si>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</si>
  <si>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</si>
  <si>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</si>
  <si>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</si>
  <si>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</si>
  <si>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</si>
  <si>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</si>
  <si>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</si>
  <si>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</si>
  <si>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</si>
  <si>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</si>
  <si>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</si>
  <si>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</si>
  <si>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</si>
  <si>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</si>
  <si>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</si>
  <si>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</si>
  <si>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</si>
  <si>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</si>
  <si>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</si>
  <si>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</si>
  <si>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</si>
  <si>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</si>
  <si>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</si>
  <si>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</si>
  <si>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</si>
  <si>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</si>
  <si>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</si>
  <si>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</si>
  <si>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</si>
  <si>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</si>
  <si>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</si>
  <si>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</si>
  <si>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</si>
  <si>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</si>
  <si>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</si>
  <si>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</si>
  <si>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</si>
  <si>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</si>
  <si>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</si>
  <si>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</si>
  <si>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</si>
  <si>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</si>
  <si>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</si>
  <si>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</si>
  <si>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</si>
  <si>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</si>
  <si>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</si>
  <si>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</si>
  <si>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</si>
  <si>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</si>
  <si>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</si>
  <si>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</si>
  <si>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</si>
  <si>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</si>
  <si>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</si>
  <si>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</si>
  <si>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</si>
  <si>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</si>
  <si>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</si>
  <si>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</si>
  <si>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</si>
  <si>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</si>
  <si>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</si>
  <si>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</si>
  <si>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</si>
  <si>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</si>
  <si>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</si>
  <si>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</si>
  <si>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</si>
  <si>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</si>
  <si>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</si>
  <si>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</si>
  <si>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</si>
  <si>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</si>
  <si>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</si>
  <si>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</si>
  <si>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</si>
  <si>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</si>
  <si>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</si>
  <si>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</si>
  <si>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</si>
  <si>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</si>
  <si>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</si>
  <si>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</si>
  <si>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</si>
  <si>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</si>
  <si>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</si>
  <si>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</si>
  <si>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</si>
  <si>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</si>
  <si>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</si>
  <si>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</si>
  <si>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</si>
  <si>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</si>
  <si>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</si>
  <si>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</si>
  <si>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</si>
  <si>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</si>
  <si>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</si>
  <si>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</si>
  <si>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</si>
  <si>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</si>
  <si>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</si>
  <si>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</si>
  <si>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</si>
  <si>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</si>
  <si>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</si>
  <si>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</si>
  <si>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</si>
  <si>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</si>
  <si>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</si>
  <si>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</si>
  <si>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</si>
  <si>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</si>
  <si>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</si>
  <si>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</si>
  <si>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</si>
  <si>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</si>
  <si>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</si>
  <si>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</si>
  <si>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</si>
  <si>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</si>
  <si>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</si>
  <si>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</si>
  <si>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</si>
  <si>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</si>
  <si>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</si>
  <si>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</si>
  <si>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</si>
  <si>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</si>
  <si>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</si>
  <si>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</si>
  <si>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</si>
  <si>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</si>
  <si>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</si>
  <si>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</si>
  <si>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</si>
  <si>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</si>
  <si>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</si>
  <si>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</si>
  <si>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</si>
  <si>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</si>
  <si>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</si>
  <si>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</si>
  <si>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</si>
  <si>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</si>
  <si>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</si>
  <si>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</si>
  <si>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</si>
  <si>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</si>
  <si>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</si>
  <si>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</si>
  <si>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</si>
  <si>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</si>
  <si>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</si>
  <si>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</si>
  <si>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</si>
  <si>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</si>
  <si>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</si>
  <si>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</si>
  <si>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</si>
  <si>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</si>
  <si>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</si>
  <si>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</si>
  <si>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</si>
  <si>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</si>
  <si>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</si>
  <si>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</si>
  <si>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</si>
  <si>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</si>
  <si>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</si>
  <si>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</si>
  <si>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</si>
  <si>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</si>
  <si>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</si>
  <si>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</si>
  <si>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</si>
  <si>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</si>
  <si>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</si>
  <si>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</si>
  <si>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</si>
  <si>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</si>
  <si>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</si>
  <si>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</si>
  <si>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</si>
  <si>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</si>
  <si>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</si>
  <si>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</si>
  <si>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</si>
  <si>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</si>
  <si>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</si>
  <si>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</si>
  <si>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</si>
  <si>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</si>
  <si>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</si>
  <si>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</si>
  <si>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</si>
  <si>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</si>
  <si>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</si>
  <si>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</si>
  <si>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</si>
  <si>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</si>
  <si>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</si>
  <si>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</si>
  <si>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</si>
  <si>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</si>
  <si>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</si>
  <si>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</si>
  <si>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</si>
  <si>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</si>
  <si>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</si>
  <si>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</si>
  <si>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</si>
  <si>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</si>
  <si>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</si>
  <si>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</si>
  <si>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</si>
  <si>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</si>
  <si>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</si>
  <si>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</si>
  <si>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</si>
  <si>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</si>
  <si>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</si>
  <si>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</si>
  <si>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</si>
  <si>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</si>
  <si>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</si>
  <si>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</si>
  <si>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</si>
  <si>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</si>
  <si>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</si>
  <si>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</si>
  <si>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</si>
  <si>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</si>
  <si>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</si>
  <si>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</si>
  <si>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</si>
  <si>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</si>
  <si>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</si>
  <si>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</si>
  <si>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</si>
  <si>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</si>
  <si>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</si>
  <si>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</si>
  <si>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</si>
  <si>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</si>
  <si>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</si>
  <si>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</si>
  <si>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</si>
  <si>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</si>
  <si>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</si>
  <si>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</si>
  <si>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</si>
  <si>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</si>
  <si>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</si>
  <si>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</si>
  <si>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</si>
  <si>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</si>
  <si>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</si>
  <si>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</si>
  <si>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</si>
  <si>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</si>
  <si>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</si>
  <si>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</si>
  <si>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</si>
  <si>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</si>
  <si>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</si>
  <si>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</si>
  <si>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</si>
  <si>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</si>
  <si>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</si>
  <si>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</si>
  <si>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</si>
  <si>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</si>
  <si>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</si>
  <si>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</si>
  <si>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</si>
  <si>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</si>
  <si>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</si>
  <si>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</si>
  <si>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</si>
  <si>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</si>
  <si>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</si>
  <si>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</si>
  <si>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</si>
  <si>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</si>
  <si>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</si>
  <si>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</si>
  <si>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</si>
  <si>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</si>
  <si>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</si>
  <si>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</si>
  <si>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</si>
  <si>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</si>
  <si>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</si>
  <si>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</si>
  <si>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</si>
  <si>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</si>
  <si>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</si>
  <si>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</si>
  <si>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</si>
  <si>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</si>
  <si>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</si>
  <si>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</si>
  <si>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</si>
  <si>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</si>
  <si>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</si>
  <si>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</si>
  <si>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</si>
  <si>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</si>
  <si>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</si>
  <si>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</si>
  <si>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</si>
  <si>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</si>
  <si>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</si>
  <si>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</si>
  <si>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</si>
  <si>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</si>
  <si>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</si>
  <si>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</si>
  <si>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</si>
  <si>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</si>
  <si>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</si>
  <si>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</si>
  <si>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</si>
  <si>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</si>
  <si>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</si>
  <si>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</si>
  <si>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</si>
  <si>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</si>
  <si>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</si>
  <si>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</si>
  <si>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</si>
  <si>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</si>
  <si>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</si>
  <si>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</si>
  <si>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</si>
  <si>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</si>
  <si>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</si>
  <si>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</si>
  <si>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</si>
  <si>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</si>
  <si>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</si>
  <si>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</si>
  <si>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</si>
  <si>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</si>
  <si>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</si>
  <si>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</si>
  <si>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</si>
  <si>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</si>
  <si>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</si>
  <si>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</si>
  <si>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</si>
  <si>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</si>
  <si>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</si>
  <si>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</si>
  <si>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</si>
  <si>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</si>
  <si>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</si>
  <si>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</si>
  <si>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</si>
  <si>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</si>
  <si>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</si>
  <si>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</si>
  <si>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</si>
  <si>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</si>
  <si>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</si>
  <si>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</si>
  <si>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</si>
  <si>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</si>
  <si>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</si>
  <si>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</si>
  <si>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</si>
  <si>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</si>
  <si>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</si>
  <si>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</si>
  <si>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</si>
  <si>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</si>
  <si>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</si>
  <si>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</si>
  <si>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</si>
  <si>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</si>
  <si>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</si>
  <si>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</si>
  <si>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</si>
  <si>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</si>
  <si>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</si>
  <si>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</si>
  <si>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</si>
  <si>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</si>
  <si>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</si>
  <si>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</si>
  <si>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</si>
  <si>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</si>
  <si>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</si>
  <si>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</si>
  <si>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</si>
  <si>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</si>
  <si>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</si>
  <si>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</si>
  <si>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</si>
  <si>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</si>
  <si>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</si>
  <si>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</si>
  <si>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</si>
  <si>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</si>
  <si>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</si>
  <si>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</si>
  <si>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</si>
  <si>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</si>
  <si>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</si>
  <si>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</si>
  <si>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</si>
  <si>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</si>
  <si>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</si>
  <si>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</si>
  <si>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</si>
  <si>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</si>
  <si>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</si>
  <si>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</si>
  <si>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</si>
  <si>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</si>
  <si>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</si>
  <si>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</si>
  <si>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</si>
  <si>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</si>
  <si>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</si>
  <si>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</si>
  <si>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</si>
  <si>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</si>
  <si>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</si>
  <si>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</si>
  <si>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</si>
  <si>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</si>
  <si>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</si>
  <si>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</si>
  <si>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</si>
  <si>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</si>
  <si>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</si>
  <si>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</si>
  <si>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</si>
  <si>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</si>
  <si>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</si>
  <si>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</si>
  <si>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</si>
  <si>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</si>
  <si>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</si>
  <si>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</si>
  <si>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</si>
  <si>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</si>
  <si>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</si>
  <si>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</si>
  <si>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</si>
  <si>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</si>
  <si>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</si>
  <si>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</si>
  <si>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</si>
  <si>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</si>
  <si>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</si>
  <si>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</si>
  <si>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</si>
  <si>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</si>
  <si>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</si>
  <si>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</si>
  <si>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</si>
  <si>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</si>
  <si>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</si>
  <si>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</si>
  <si>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</si>
  <si>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</si>
  <si>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</si>
  <si>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</si>
  <si>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</si>
  <si>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</si>
  <si>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</si>
  <si>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</si>
  <si>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</si>
  <si>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</si>
  <si>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</si>
  <si>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</si>
  <si>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</si>
  <si>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</si>
  <si>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</si>
  <si>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</si>
  <si>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</si>
  <si>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</si>
  <si>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</si>
  <si>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</si>
  <si>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</si>
  <si>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</si>
  <si>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</si>
  <si>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</si>
  <si>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</si>
  <si>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</si>
  <si>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</si>
  <si>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</si>
  <si>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</si>
  <si>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</si>
  <si>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</si>
  <si>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</si>
  <si>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</si>
  <si>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</si>
  <si>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</si>
  <si>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</si>
  <si>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</si>
  <si>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</si>
  <si>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</si>
  <si>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</si>
  <si>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</si>
  <si>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</si>
  <si>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</si>
  <si>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</si>
  <si>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</si>
  <si>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</si>
  <si>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</si>
  <si>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</si>
  <si>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</si>
  <si>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</si>
  <si>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</si>
  <si>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</si>
  <si>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</si>
  <si>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</si>
  <si>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</si>
  <si>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</si>
  <si>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</si>
  <si>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</si>
  <si>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</si>
  <si>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</si>
  <si>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</si>
  <si>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</si>
  <si>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</si>
  <si>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</si>
  <si>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</si>
  <si>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</si>
  <si>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</si>
  <si>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</si>
  <si>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</si>
  <si>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</si>
  <si>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</si>
  <si>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</si>
  <si>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</si>
  <si>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</si>
  <si>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</si>
  <si>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</si>
  <si>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</si>
  <si>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</si>
  <si>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</si>
  <si>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</si>
  <si>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</si>
  <si>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</si>
  <si>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</si>
  <si>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</si>
  <si>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</si>
  <si>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</si>
  <si>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</si>
  <si>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</si>
  <si>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</si>
  <si>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</si>
  <si>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</si>
  <si>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</si>
  <si>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</si>
  <si>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</si>
  <si>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</si>
  <si>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</si>
  <si>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</si>
  <si>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</si>
  <si>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</si>
  <si>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</si>
  <si>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</si>
  <si>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</si>
  <si>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</si>
  <si>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</si>
  <si>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</si>
  <si>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</si>
  <si>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</si>
  <si>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</si>
  <si>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</si>
  <si>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</si>
  <si>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</si>
  <si>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</si>
  <si>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</si>
  <si>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</si>
  <si>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</si>
  <si>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</si>
  <si>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</si>
  <si>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</si>
  <si>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</si>
  <si>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</si>
  <si>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</si>
  <si>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</si>
  <si>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</si>
  <si>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</si>
  <si>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</si>
  <si>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</si>
  <si>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</si>
  <si>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</si>
  <si>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</si>
  <si>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</si>
  <si>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</si>
  <si>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</si>
  <si>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</si>
  <si>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</si>
  <si>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</si>
  <si>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</si>
  <si>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</si>
  <si>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</si>
  <si>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</si>
  <si>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</si>
  <si>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</si>
  <si>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</si>
  <si>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</si>
  <si>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</si>
  <si>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</si>
  <si>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</si>
  <si>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</si>
  <si>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</si>
  <si>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</si>
  <si>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</si>
  <si>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</si>
  <si>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</si>
  <si>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</si>
  <si>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</si>
  <si>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</si>
  <si>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</si>
  <si>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</si>
  <si>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</si>
  <si>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</si>
  <si>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</si>
  <si>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</si>
  <si>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</si>
  <si>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</si>
  <si>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</si>
  <si>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</si>
  <si>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</si>
  <si>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</si>
  <si>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</si>
  <si>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</si>
  <si>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</si>
  <si>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</si>
  <si>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</si>
  <si>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</si>
  <si>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</si>
  <si>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</si>
  <si>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</si>
  <si>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</si>
  <si>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</si>
  <si>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</si>
  <si>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</si>
  <si>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</si>
  <si>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</si>
  <si>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</si>
  <si>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</si>
  <si>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</si>
  <si>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</si>
  <si>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</si>
  <si>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</si>
  <si>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</si>
  <si>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</si>
  <si>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</si>
  <si>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</si>
  <si>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</si>
  <si>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</si>
  <si>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</si>
  <si>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</si>
  <si>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</si>
  <si>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</si>
  <si>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</si>
  <si>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</si>
  <si>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</si>
  <si>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</si>
  <si>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</si>
  <si>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</si>
  <si>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</si>
  <si>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</si>
  <si>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</si>
  <si>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</si>
  <si>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</si>
  <si>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</si>
  <si>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</si>
  <si>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</si>
  <si>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</si>
  <si>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</si>
  <si>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</si>
  <si>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</si>
  <si>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</si>
  <si>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</si>
  <si>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</si>
  <si>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</si>
  <si>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</si>
  <si>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</si>
  <si>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</si>
  <si>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</si>
  <si>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</si>
  <si>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</si>
  <si>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</si>
  <si>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</si>
  <si>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</si>
  <si>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</si>
  <si>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</si>
  <si>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</si>
  <si>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</si>
  <si>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</si>
  <si>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</si>
  <si>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</si>
  <si>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</si>
  <si>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</si>
  <si>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</si>
  <si>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</si>
  <si>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</si>
  <si>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</si>
  <si>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</si>
  <si>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</si>
  <si>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</si>
  <si>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</si>
  <si>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</si>
  <si>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</si>
  <si>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</si>
  <si>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</si>
  <si>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</si>
  <si>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</si>
  <si>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</si>
  <si>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</si>
  <si>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</si>
  <si>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</si>
  <si>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</si>
  <si>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</si>
  <si>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</si>
  <si>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</si>
  <si>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</si>
  <si>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</si>
  <si>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</si>
  <si>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</si>
  <si>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</si>
  <si>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</si>
  <si>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</si>
  <si>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</si>
  <si>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</si>
  <si>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</si>
  <si>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</si>
  <si>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</si>
  <si>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</si>
  <si>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</si>
  <si>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</si>
  <si>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</si>
  <si>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</si>
  <si>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</si>
  <si>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</si>
  <si>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</si>
  <si>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</si>
  <si>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</si>
  <si>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</si>
  <si>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</si>
  <si>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</si>
  <si>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</si>
  <si>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</si>
  <si>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</si>
  <si>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</si>
  <si>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</si>
  <si>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</si>
  <si>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</si>
  <si>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</si>
  <si>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</si>
  <si>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</si>
  <si>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</si>
  <si>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</si>
  <si>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</si>
  <si>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</si>
  <si>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</si>
  <si>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</si>
  <si>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</si>
  <si>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</si>
  <si>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</si>
  <si>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</si>
  <si>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</si>
  <si>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</si>
  <si>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</si>
  <si>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</si>
  <si>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</si>
  <si>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</si>
  <si>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</si>
  <si>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</si>
  <si>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</si>
  <si>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</si>
  <si>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</si>
  <si>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</si>
  <si>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</si>
  <si>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</si>
  <si>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</si>
  <si>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</si>
  <si>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</si>
  <si>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</si>
  <si>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</si>
  <si>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</si>
  <si>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</si>
  <si>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</si>
  <si>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</si>
  <si>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</si>
  <si>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</si>
  <si>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</si>
  <si>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</si>
  <si>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</si>
  <si>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</si>
  <si>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</si>
  <si>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</si>
  <si>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</si>
  <si>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</si>
  <si>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</si>
  <si>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</si>
  <si>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</si>
  <si>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</si>
  <si>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</si>
  <si>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</si>
  <si>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</si>
  <si>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</si>
  <si>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</si>
  <si>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</si>
  <si>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</si>
  <si>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</si>
  <si>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</si>
  <si>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</si>
  <si>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</si>
  <si>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</si>
  <si>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</si>
  <si>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</si>
  <si>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</si>
  <si>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</si>
  <si>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</si>
  <si>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</si>
  <si>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</si>
  <si>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</si>
  <si>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</si>
  <si>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</si>
  <si>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</si>
  <si>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</si>
  <si>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</si>
  <si>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</si>
  <si>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</si>
  <si>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</si>
  <si>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</si>
  <si>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</si>
  <si>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</si>
  <si>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</si>
  <si>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</si>
  <si>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</si>
  <si>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</si>
  <si>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</si>
  <si>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</si>
  <si>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</si>
  <si>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</si>
  <si>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</si>
  <si>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</si>
  <si>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</si>
  <si>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</si>
  <si>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</si>
  <si>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</si>
  <si>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</si>
  <si>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</si>
  <si>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</si>
  <si>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</si>
  <si>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</si>
  <si>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</si>
  <si>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</si>
  <si>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</si>
  <si>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</si>
  <si>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</si>
  <si>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</si>
  <si>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</si>
  <si>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</si>
  <si>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</si>
  <si>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</si>
  <si>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</si>
  <si>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</si>
  <si>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</si>
  <si>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</si>
  <si>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</si>
  <si>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</si>
  <si>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</si>
  <si>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</si>
  <si>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</si>
  <si>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</si>
  <si>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</si>
  <si>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</si>
  <si>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</si>
  <si>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</si>
  <si>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</si>
  <si>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</si>
  <si>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</si>
  <si>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</si>
  <si>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</si>
  <si>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</si>
  <si>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</si>
  <si>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</si>
  <si>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</si>
  <si>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</si>
  <si>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</si>
  <si>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</si>
  <si>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</si>
  <si>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</si>
  <si>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</si>
  <si>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</si>
  <si>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</si>
  <si>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</si>
  <si>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</si>
  <si>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</si>
  <si>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</si>
  <si>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</si>
  <si>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</si>
  <si>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</si>
  <si>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</si>
  <si>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</si>
  <si>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</si>
  <si>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</si>
  <si>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</si>
  <si>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</si>
  <si>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</si>
  <si>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</si>
  <si>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</si>
  <si>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</si>
  <si>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</si>
  <si>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</si>
  <si>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</si>
  <si>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</si>
  <si>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</si>
  <si>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</si>
  <si>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</si>
  <si>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</si>
  <si>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</si>
  <si>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</si>
  <si>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</si>
  <si>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</si>
  <si>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</si>
  <si>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</si>
  <si>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</si>
  <si>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</si>
  <si>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</si>
  <si>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</si>
  <si>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</si>
  <si>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</si>
  <si>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</si>
  <si>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</si>
  <si>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</si>
  <si>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</si>
  <si>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</si>
  <si>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</si>
  <si>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</si>
  <si>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</si>
  <si>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</si>
  <si>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</si>
  <si>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</si>
  <si>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</si>
  <si>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</si>
  <si>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</si>
  <si>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</si>
  <si>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</si>
  <si>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</si>
  <si>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</si>
  <si>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</si>
  <si>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</si>
  <si>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</si>
  <si>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</si>
  <si>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</si>
  <si>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</si>
  <si>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</si>
  <si>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</si>
  <si>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</si>
  <si>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</si>
  <si>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</si>
  <si>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</si>
  <si>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</si>
  <si>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</si>
  <si>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</si>
  <si>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</si>
  <si>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</si>
  <si>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</si>
  <si>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</si>
  <si>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</si>
  <si>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</si>
  <si>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</si>
  <si>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</si>
  <si>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</si>
  <si>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</si>
  <si>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</si>
  <si>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</si>
  <si>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</si>
  <si>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</si>
  <si>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</si>
  <si>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</si>
  <si>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</si>
  <si>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</si>
  <si>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</si>
  <si>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</si>
  <si>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</si>
  <si>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</si>
  <si>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</si>
  <si>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</si>
  <si>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</si>
  <si>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</si>
  <si>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</si>
  <si>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</si>
  <si>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</si>
  <si>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</si>
  <si>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</si>
  <si>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</si>
  <si>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</si>
  <si>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</si>
  <si>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</si>
  <si>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</si>
  <si>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</si>
  <si>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</si>
  <si>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</si>
  <si>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</si>
  <si>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</si>
  <si>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</si>
  <si>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</si>
  <si>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</si>
  <si>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</si>
  <si>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</si>
  <si>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</si>
  <si>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</si>
  <si>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</si>
  <si>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</si>
  <si>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</si>
  <si>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</si>
  <si>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</si>
  <si>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</si>
  <si>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</si>
  <si>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</si>
  <si>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</si>
  <si>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</si>
  <si>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</si>
  <si>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</si>
  <si>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</si>
  <si>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</si>
  <si>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</si>
  <si>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</si>
  <si>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</si>
  <si>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</si>
  <si>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</si>
  <si>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</si>
  <si>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</si>
  <si>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</si>
  <si>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</si>
  <si>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</si>
  <si>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</si>
  <si>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</si>
  <si>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</si>
  <si>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</si>
  <si>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</si>
  <si>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</si>
  <si>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</si>
  <si>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</si>
  <si>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</si>
  <si>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</si>
  <si>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</si>
  <si>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</si>
  <si>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</si>
  <si>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</si>
  <si>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</si>
  <si>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</si>
  <si>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</si>
  <si>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</si>
  <si>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</si>
  <si>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</si>
  <si>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</si>
  <si>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</si>
  <si>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</si>
  <si>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</si>
  <si>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</si>
  <si>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</si>
  <si>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</si>
  <si>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</si>
  <si>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</si>
  <si>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</si>
  <si>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</si>
  <si>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</si>
  <si>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</si>
  <si>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</si>
  <si>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</si>
  <si>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</si>
  <si>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</si>
  <si>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</si>
  <si>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</si>
  <si>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</si>
  <si>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</si>
  <si>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</si>
  <si>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</si>
  <si>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</si>
  <si>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</si>
  <si>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</si>
  <si>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</si>
  <si>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</si>
  <si>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</si>
  <si>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</si>
  <si>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</si>
  <si>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</si>
  <si>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</si>
  <si>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</si>
  <si>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</si>
  <si>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</si>
  <si>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</si>
  <si>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</si>
  <si>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</si>
  <si>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</si>
  <si>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</si>
  <si>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</si>
  <si>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</si>
  <si>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</si>
  <si>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</si>
  <si>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</si>
  <si>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</si>
  <si>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</si>
  <si>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</si>
  <si>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</si>
  <si>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</si>
  <si>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</si>
  <si>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</si>
  <si>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</si>
  <si>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</si>
  <si>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</si>
  <si>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</si>
  <si>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</si>
  <si>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</si>
  <si>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</si>
  <si>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</si>
  <si>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</si>
  <si>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</si>
  <si>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</si>
  <si>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</si>
  <si>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</si>
  <si>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</si>
  <si>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</si>
  <si>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</si>
  <si>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</si>
  <si>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</si>
  <si>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</si>
  <si>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</si>
  <si>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</si>
  <si>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</si>
  <si>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</si>
  <si>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</si>
  <si>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</si>
  <si>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</si>
  <si>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</si>
  <si>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</si>
  <si>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</si>
  <si>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</si>
  <si>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</si>
  <si>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</si>
  <si>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</si>
  <si>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</si>
  <si>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</si>
  <si>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</si>
  <si>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</si>
  <si>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</si>
  <si>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</si>
  <si>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</si>
  <si>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</si>
  <si>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</si>
  <si>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</si>
  <si>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</si>
  <si>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</si>
  <si>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</si>
  <si>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</si>
  <si>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</si>
  <si>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</si>
  <si>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</si>
  <si>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</si>
  <si>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</si>
  <si>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</si>
  <si>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</si>
  <si>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</si>
  <si>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</si>
  <si>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</si>
  <si>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</si>
  <si>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</si>
  <si>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</si>
  <si>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</si>
  <si>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</si>
  <si>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</si>
  <si>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</si>
  <si>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</si>
  <si>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</si>
  <si>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</si>
  <si>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</si>
  <si>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</si>
  <si>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</si>
  <si>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</si>
  <si>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</si>
  <si>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</si>
  <si>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</si>
  <si>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</si>
  <si>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</si>
  <si>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</si>
  <si>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</si>
  <si>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</si>
  <si>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</si>
  <si>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</si>
  <si>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</si>
  <si>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</si>
  <si>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</si>
  <si>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</si>
  <si>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</si>
  <si>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</si>
  <si>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</si>
  <si>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</si>
  <si>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</si>
  <si>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</si>
  <si>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</si>
  <si>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</si>
  <si>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</si>
  <si>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</si>
  <si>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</si>
  <si>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</si>
  <si>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</si>
  <si>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</si>
  <si>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</si>
  <si>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</si>
  <si>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</si>
  <si>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</si>
  <si>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</si>
  <si>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</si>
  <si>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</si>
  <si>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</si>
  <si>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</si>
  <si>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</si>
  <si>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</si>
  <si>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</si>
  <si>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</si>
  <si>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</si>
  <si>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</si>
  <si>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</si>
  <si>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</si>
  <si>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</si>
  <si>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</si>
  <si>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</si>
  <si>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</si>
  <si>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</si>
  <si>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</si>
  <si>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</si>
  <si>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</si>
  <si>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</si>
  <si>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</si>
  <si>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</si>
  <si>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</si>
  <si>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</si>
  <si>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</si>
  <si>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</si>
  <si>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</si>
  <si>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</si>
  <si>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</si>
  <si>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</si>
  <si>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</si>
  <si>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</si>
  <si>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</si>
  <si>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</si>
  <si>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</si>
  <si>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</si>
  <si>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</si>
  <si>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</si>
  <si>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</si>
  <si>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</si>
  <si>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</si>
  <si>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</si>
  <si>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</si>
  <si>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</si>
  <si>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</si>
  <si>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</si>
  <si>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</si>
  <si>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</si>
  <si>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</si>
  <si>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</si>
  <si>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</si>
  <si>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</si>
  <si>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</si>
  <si>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</si>
  <si>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</si>
  <si>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</si>
  <si>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</si>
  <si>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</si>
  <si>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</si>
  <si>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</si>
  <si>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</si>
  <si>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</si>
  <si>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</si>
  <si>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</si>
  <si>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</si>
  <si>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</si>
  <si>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</si>
  <si>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</si>
  <si>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</si>
  <si>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</si>
  <si>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</si>
  <si>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</si>
  <si>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</si>
  <si>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</si>
  <si>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</si>
  <si>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</si>
  <si>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</si>
  <si>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</si>
  <si>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</si>
  <si>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</si>
  <si>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</si>
  <si>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</si>
  <si>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</si>
  <si>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</si>
  <si>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</si>
  <si>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</si>
  <si>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</si>
  <si>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</si>
  <si>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</si>
  <si>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</si>
  <si>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</si>
  <si>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</si>
  <si>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</si>
  <si>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</si>
  <si>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</si>
  <si>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</si>
  <si>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</si>
  <si>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</si>
  <si>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</si>
  <si>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</si>
  <si>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</si>
  <si>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</si>
  <si>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</si>
  <si>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</si>
  <si>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</si>
  <si>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</si>
  <si>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</si>
  <si>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</si>
  <si>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</si>
  <si>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</si>
  <si>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</si>
  <si>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</si>
  <si>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</si>
  <si>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</si>
  <si>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</si>
  <si>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</si>
  <si>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</si>
  <si>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</si>
  <si>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</si>
  <si>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</si>
  <si>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</si>
  <si>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</si>
  <si>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</si>
  <si>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</si>
  <si>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</si>
  <si>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</si>
  <si>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</si>
  <si>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</si>
  <si>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</si>
  <si>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</si>
  <si>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</si>
  <si>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</si>
  <si>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</si>
  <si>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</si>
  <si>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</si>
  <si>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</si>
  <si>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</si>
  <si>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</si>
  <si>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</si>
  <si>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</si>
  <si>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</si>
  <si>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</si>
  <si>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</si>
  <si>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</si>
  <si>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</si>
  <si>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</si>
  <si>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</si>
  <si>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</si>
  <si>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</si>
  <si>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</si>
  <si>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</si>
  <si>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</si>
  <si>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</si>
  <si>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</si>
  <si>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</si>
  <si>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</si>
  <si>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</si>
  <si>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</si>
  <si>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</si>
  <si>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</si>
  <si>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</si>
  <si>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</si>
  <si>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</si>
  <si>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</si>
  <si>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</si>
  <si>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</si>
  <si>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</si>
  <si>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</si>
  <si>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</si>
  <si>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</si>
  <si>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</si>
  <si>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</si>
  <si>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</si>
  <si>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</si>
  <si>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</si>
  <si>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</si>
  <si>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</si>
  <si>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</si>
  <si>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</si>
  <si>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</si>
  <si>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</si>
  <si>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</si>
  <si>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</si>
  <si>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</si>
  <si>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</si>
  <si>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</si>
  <si>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</si>
  <si>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</si>
  <si>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</si>
  <si>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</si>
  <si>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</si>
  <si>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</si>
  <si>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</si>
  <si>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</si>
  <si>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</si>
  <si>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</si>
  <si>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</si>
  <si>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</si>
  <si>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</si>
  <si>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</si>
  <si>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</si>
  <si>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</si>
  <si>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</si>
  <si>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</si>
  <si>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</si>
  <si>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</si>
  <si>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</si>
  <si>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</si>
  <si>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</si>
  <si>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</si>
  <si>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</si>
  <si>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</si>
  <si>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</si>
  <si>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</si>
  <si>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</si>
  <si>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</si>
  <si>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</si>
  <si>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</si>
  <si>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</si>
  <si>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</si>
  <si>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</si>
  <si>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</si>
  <si>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</si>
  <si>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</si>
  <si>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</si>
  <si>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</si>
  <si>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</si>
  <si>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</si>
  <si>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</si>
  <si>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</si>
  <si>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</si>
  <si>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</si>
  <si>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</si>
  <si>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</si>
  <si>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</si>
  <si>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</si>
  <si>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</si>
  <si>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</si>
  <si>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</si>
  <si>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</si>
  <si>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</si>
  <si>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</si>
  <si>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</si>
  <si>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</si>
  <si>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</si>
  <si>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</si>
  <si>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</si>
  <si>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</si>
  <si>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</si>
  <si>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</si>
  <si>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</si>
  <si>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</si>
  <si>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</si>
  <si>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</si>
  <si>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</si>
  <si>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</si>
  <si>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</si>
  <si>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</si>
  <si>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</si>
  <si>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</si>
  <si>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</si>
  <si>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</si>
  <si>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</si>
  <si>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</si>
  <si>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</si>
  <si>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</si>
  <si>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</si>
  <si>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</si>
  <si>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</si>
  <si>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</si>
  <si>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</si>
  <si>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</si>
  <si>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</si>
  <si>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</si>
  <si>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</si>
  <si>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</si>
  <si>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</si>
  <si>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</si>
  <si>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</si>
  <si>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</si>
  <si>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</si>
  <si>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</si>
  <si>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</si>
  <si>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</si>
  <si>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</si>
  <si>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</si>
  <si>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</si>
  <si>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</si>
  <si>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</si>
  <si>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</si>
  <si>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</si>
  <si>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</si>
  <si>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</si>
  <si>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</si>
  <si>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</si>
  <si>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</si>
  <si>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</si>
  <si>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</si>
  <si>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</si>
  <si>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</si>
  <si>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</si>
  <si>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</si>
  <si>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</si>
  <si>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</si>
  <si>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</si>
  <si>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</si>
  <si>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</si>
  <si>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</si>
  <si>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</si>
  <si>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</si>
  <si>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</si>
  <si>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</si>
  <si>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</si>
  <si>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</si>
  <si>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</si>
  <si>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</si>
  <si>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</si>
  <si>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</si>
  <si>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</si>
  <si>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</si>
  <si>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</si>
  <si>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</si>
  <si>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</si>
  <si>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</si>
  <si>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</si>
  <si>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</si>
  <si>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</si>
  <si>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</si>
  <si>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</si>
  <si>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</si>
  <si>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</si>
  <si>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</si>
  <si>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</si>
  <si>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</si>
  <si>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</si>
  <si>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</si>
  <si>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</si>
  <si>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</si>
  <si>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</si>
  <si>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</si>
  <si>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</si>
  <si>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</si>
  <si>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</si>
  <si>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</si>
  <si>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</si>
  <si>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</si>
  <si>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</si>
  <si>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</si>
  <si>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</si>
  <si>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</si>
  <si>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</si>
  <si>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</si>
  <si>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</si>
  <si>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</si>
  <si>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</si>
  <si>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</si>
  <si>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</si>
  <si>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</si>
  <si>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</si>
  <si>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</si>
  <si>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</si>
  <si>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</si>
  <si>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</si>
  <si>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</si>
  <si>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</si>
  <si>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</si>
  <si>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</si>
  <si>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</si>
  <si>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</si>
  <si>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</si>
  <si>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</si>
  <si>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</si>
  <si>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</si>
  <si>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</si>
  <si>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</si>
  <si>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</si>
  <si>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</si>
  <si>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</si>
  <si>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</si>
  <si>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</si>
  <si>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</si>
  <si>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</si>
  <si>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</si>
  <si>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</si>
  <si>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</si>
  <si>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</si>
  <si>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</si>
  <si>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</si>
  <si>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</si>
  <si>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</si>
  <si>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</si>
  <si>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</si>
  <si>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</si>
  <si>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</si>
  <si>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</si>
  <si>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</si>
  <si>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</si>
  <si>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</si>
  <si>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</si>
  <si>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</si>
  <si>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</si>
  <si>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</si>
  <si>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</si>
  <si>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</si>
  <si>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</si>
  <si>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</si>
  <si>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</si>
  <si>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</si>
  <si>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</si>
  <si>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</si>
  <si>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</si>
  <si>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</si>
  <si>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</si>
  <si>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</si>
  <si>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</si>
  <si>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</si>
  <si>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</si>
  <si>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</si>
  <si>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</si>
  <si>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</si>
  <si>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</si>
  <si>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</si>
  <si>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</si>
  <si>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</si>
  <si>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</si>
  <si>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</si>
  <si>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</si>
  <si>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</si>
  <si>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</si>
  <si>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</si>
  <si>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</si>
  <si>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</si>
  <si>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</si>
  <si>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</si>
  <si>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</si>
  <si>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</si>
  <si>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</si>
  <si>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</si>
  <si>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</si>
  <si>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</si>
  <si>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</si>
  <si>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</si>
  <si>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</si>
  <si>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</si>
  <si>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</si>
  <si>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</si>
  <si>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</si>
  <si>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</si>
  <si>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</si>
  <si>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</si>
  <si>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</si>
  <si>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</si>
  <si>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</si>
  <si>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</si>
  <si>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</si>
  <si>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</si>
  <si>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</si>
  <si>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</si>
  <si>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</si>
  <si>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</si>
  <si>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</si>
  <si>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</si>
  <si>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</si>
  <si>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</si>
  <si>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</si>
  <si>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</si>
  <si>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</si>
  <si>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</si>
  <si>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</si>
  <si>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</si>
  <si>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</si>
  <si>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</si>
  <si>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</si>
  <si>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</si>
  <si>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</si>
  <si>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</si>
  <si>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</si>
  <si>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</si>
  <si>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</si>
  <si>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</si>
  <si>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</si>
  <si>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</si>
  <si>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</si>
  <si>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</si>
  <si>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</si>
  <si>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</si>
  <si>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</si>
  <si>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</si>
  <si>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</si>
  <si>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</si>
  <si>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</si>
  <si>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</si>
  <si>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</si>
  <si>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</si>
  <si>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</si>
  <si>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</si>
  <si>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</si>
  <si>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</si>
  <si>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</si>
  <si>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</si>
  <si>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</si>
  <si>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</si>
  <si>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</si>
  <si>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</si>
  <si>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</si>
  <si>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</si>
  <si>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</si>
  <si>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</si>
  <si>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</si>
  <si>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</si>
  <si>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</si>
  <si>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</si>
  <si>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</si>
  <si>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</si>
  <si>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</si>
  <si>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</si>
  <si>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</si>
  <si>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</si>
  <si>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</si>
  <si>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</si>
  <si>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</si>
  <si>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</si>
  <si>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</si>
  <si>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</si>
  <si>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</si>
  <si>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</si>
  <si>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</si>
  <si>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</si>
  <si>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</si>
  <si>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</si>
  <si>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</si>
  <si>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</si>
  <si>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</si>
  <si>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</si>
  <si>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</si>
  <si>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</si>
  <si>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</si>
  <si>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</si>
  <si>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</si>
  <si>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</si>
  <si>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</si>
  <si>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</si>
  <si>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</si>
  <si>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</si>
  <si>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</si>
  <si>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</si>
  <si>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</si>
  <si>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</si>
  <si>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</si>
  <si>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</si>
  <si>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</si>
  <si>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</si>
  <si>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</si>
  <si>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</si>
  <si>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</si>
  <si>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</si>
  <si>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</si>
  <si>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</si>
  <si>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</si>
  <si>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</si>
  <si>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</si>
  <si>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</si>
  <si>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</si>
  <si>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</si>
  <si>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</si>
  <si>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</si>
  <si>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</si>
  <si>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</si>
  <si>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</si>
  <si>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</si>
  <si>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</si>
  <si>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</si>
  <si>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</si>
  <si>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</si>
  <si>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</si>
  <si>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</si>
  <si>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</si>
  <si>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</si>
  <si>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</si>
  <si>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</si>
  <si>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</si>
  <si>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</si>
  <si>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</si>
  <si>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</si>
  <si>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</si>
  <si>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</si>
  <si>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</si>
  <si>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</si>
  <si>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</si>
  <si>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</si>
  <si>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</si>
  <si>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</si>
  <si>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</si>
  <si>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</si>
  <si>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</si>
  <si>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</si>
  <si>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</si>
  <si>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</si>
  <si>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</si>
  <si>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</si>
  <si>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</si>
  <si>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</si>
  <si>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</si>
  <si>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</si>
  <si>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</si>
  <si>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</si>
  <si>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</si>
  <si>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</si>
  <si>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</si>
  <si>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</si>
  <si>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</si>
  <si>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</si>
  <si>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</si>
  <si>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</si>
  <si>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</si>
  <si>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</si>
  <si>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</si>
  <si>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</si>
  <si>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</si>
  <si>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</si>
  <si>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</si>
  <si>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</si>
  <si>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</si>
  <si>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</si>
  <si>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</si>
  <si>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</si>
  <si>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</si>
  <si>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</si>
  <si>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</si>
  <si>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</si>
  <si>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</si>
  <si>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</si>
  <si>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</si>
  <si>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</si>
  <si>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</si>
  <si>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</si>
  <si>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</si>
  <si>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</si>
  <si>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</si>
  <si>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</si>
  <si>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</si>
  <si>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</si>
  <si>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</si>
  <si>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</si>
  <si>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</si>
  <si>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</si>
  <si>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</si>
  <si>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</si>
  <si>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</si>
  <si>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</si>
  <si>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</si>
  <si>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</si>
  <si>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</si>
  <si>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</si>
  <si>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</si>
  <si>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</si>
  <si>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</si>
  <si>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</si>
  <si>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</si>
  <si>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</si>
  <si>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</si>
  <si>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</si>
  <si>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</si>
  <si>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</si>
  <si>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</si>
  <si>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</si>
  <si>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</si>
  <si>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</si>
  <si>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</si>
  <si>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</si>
  <si>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</si>
  <si>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</si>
  <si>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</si>
  <si>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</si>
  <si>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</si>
  <si>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</si>
  <si>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</si>
  <si>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</si>
  <si>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</si>
  <si>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</si>
  <si>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</si>
  <si>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</si>
  <si>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</si>
  <si>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</si>
  <si>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</si>
  <si>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</si>
  <si>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</si>
  <si>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</si>
  <si>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</si>
  <si>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</si>
  <si>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</si>
  <si>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</si>
  <si>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</si>
  <si>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</si>
  <si>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</si>
  <si>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</si>
  <si>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</si>
  <si>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</si>
  <si>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</si>
  <si>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</si>
  <si>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</si>
  <si>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</si>
  <si>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</si>
  <si>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</si>
  <si>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</si>
  <si>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</si>
  <si>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</si>
  <si>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</si>
  <si>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</si>
  <si>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</si>
  <si>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</si>
  <si>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</si>
  <si>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</si>
  <si>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</si>
  <si>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</si>
  <si>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</si>
  <si>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</si>
  <si>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</si>
  <si>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</si>
  <si>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</si>
  <si>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</si>
  <si>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</si>
  <si>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</si>
  <si>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</si>
  <si>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</si>
  <si>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</si>
  <si>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</si>
  <si>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</si>
  <si>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</si>
  <si>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</si>
  <si>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</si>
  <si>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</si>
  <si>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</si>
  <si>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</si>
  <si>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</si>
  <si>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</si>
  <si>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</si>
  <si>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</si>
  <si>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</si>
  <si>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</si>
  <si>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</si>
  <si>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</si>
  <si>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</si>
  <si>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</si>
  <si>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</si>
  <si>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</si>
  <si>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</si>
  <si>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</si>
  <si>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</si>
  <si>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</si>
  <si>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</si>
  <si>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</si>
  <si>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</si>
  <si>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</si>
  <si>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</si>
  <si>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</si>
  <si>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</si>
  <si>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</si>
  <si>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</si>
  <si>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</si>
  <si>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</si>
  <si>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</si>
  <si>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</si>
  <si>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</si>
  <si>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</si>
  <si>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</si>
  <si>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</si>
  <si>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</si>
  <si>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</si>
  <si>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</si>
  <si>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</si>
  <si>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</si>
  <si>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</si>
  <si>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</si>
  <si>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</si>
  <si>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</si>
  <si>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</si>
  <si>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</si>
  <si>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</si>
  <si>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</si>
  <si>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</si>
  <si>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</si>
  <si>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</si>
  <si>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</si>
  <si>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</si>
  <si>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</si>
  <si>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</si>
  <si>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</si>
  <si>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</si>
  <si>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</si>
  <si>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</si>
  <si>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</si>
  <si>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</si>
  <si>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</si>
  <si>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</si>
  <si>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</si>
  <si>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</si>
  <si>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</si>
  <si>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</si>
  <si>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</si>
  <si>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</si>
  <si>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</si>
  <si>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</si>
  <si>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</si>
  <si>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</si>
  <si>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</si>
  <si>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</si>
  <si>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</si>
  <si>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</si>
  <si>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</si>
  <si>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</si>
  <si>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</si>
  <si>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</si>
  <si>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</si>
  <si>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</si>
  <si>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</si>
  <si>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</si>
  <si>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</si>
  <si>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</si>
  <si>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</si>
  <si>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</si>
  <si>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</si>
  <si>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</si>
  <si>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</si>
  <si>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</si>
  <si>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</si>
  <si>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</si>
  <si>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</si>
  <si>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</si>
  <si>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</si>
  <si>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</si>
  <si>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</si>
  <si>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</si>
  <si>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</si>
  <si>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</si>
  <si>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</si>
  <si>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</si>
  <si>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</si>
  <si>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</si>
  <si>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</si>
  <si>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</si>
  <si>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</si>
  <si>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</si>
  <si>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</si>
  <si>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</si>
  <si>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</si>
  <si>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</si>
  <si>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</si>
  <si>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</si>
  <si>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</si>
  <si>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</si>
  <si>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</si>
  <si>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</si>
  <si>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</si>
  <si>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</si>
  <si>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</si>
  <si>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</si>
  <si>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</si>
  <si>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</si>
  <si>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</si>
  <si>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</si>
  <si>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</si>
  <si>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</si>
  <si>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</si>
  <si>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</si>
  <si>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</si>
  <si>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</si>
  <si>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</si>
  <si>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</si>
  <si>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</si>
  <si>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</si>
  <si>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</si>
  <si>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</si>
  <si>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</si>
  <si>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</si>
  <si>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</si>
  <si>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</si>
  <si>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</si>
  <si>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</si>
  <si>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</si>
  <si>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</si>
  <si>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</si>
  <si>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</si>
  <si>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</si>
  <si>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</si>
  <si>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</si>
  <si>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</si>
  <si>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</si>
  <si>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</si>
  <si>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</si>
  <si>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</si>
  <si>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</si>
  <si>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</si>
  <si>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</si>
  <si>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</si>
  <si>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</si>
  <si>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</si>
  <si>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</si>
  <si>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</si>
  <si>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</si>
  <si>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</si>
  <si>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</si>
  <si>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</si>
  <si>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</si>
  <si>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</si>
  <si>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</si>
  <si>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</si>
  <si>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</si>
  <si>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</si>
  <si>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</si>
  <si>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</si>
  <si>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</si>
  <si>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</si>
  <si>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</si>
  <si>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</si>
  <si>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</si>
  <si>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</si>
  <si>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</si>
  <si>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</si>
  <si>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</si>
  <si>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</si>
  <si>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</si>
  <si>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</si>
  <si>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</si>
  <si>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</si>
  <si>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</si>
  <si>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</si>
  <si>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</si>
  <si>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</si>
  <si>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</si>
  <si>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</si>
  <si>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</si>
  <si>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</si>
  <si>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</si>
  <si>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</si>
  <si>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</si>
  <si>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</si>
  <si>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</si>
  <si>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</si>
  <si>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</si>
  <si>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</si>
  <si>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</si>
  <si>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</si>
  <si>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</si>
  <si>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</si>
  <si>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</si>
  <si>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</si>
  <si>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</si>
  <si>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</si>
  <si>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</si>
  <si>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</si>
  <si>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</si>
  <si>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</si>
  <si>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</si>
  <si>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</si>
  <si>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</si>
  <si>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</si>
  <si>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</si>
  <si>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</si>
  <si>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</si>
  <si>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</si>
  <si>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</si>
  <si>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</si>
  <si>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</si>
  <si>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</si>
  <si>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</si>
  <si>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</si>
  <si>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</si>
  <si>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</si>
  <si>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</si>
  <si>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</si>
  <si>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</si>
  <si>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</si>
  <si>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</si>
  <si>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</si>
  <si>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</si>
  <si>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</si>
  <si>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</si>
  <si>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</si>
  <si>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</si>
  <si>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</si>
  <si>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</si>
  <si>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</si>
  <si>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</si>
  <si>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</si>
  <si>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</si>
  <si>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</si>
  <si>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</si>
  <si>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</si>
  <si>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</si>
  <si>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</si>
  <si>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</si>
  <si>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</si>
  <si>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</si>
  <si>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</si>
  <si>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</si>
  <si>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</si>
  <si>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</si>
  <si>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</si>
  <si>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</si>
  <si>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</si>
  <si>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</si>
  <si>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</si>
  <si>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</si>
  <si>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</si>
  <si>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</si>
  <si>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</si>
  <si>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</si>
  <si>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</si>
  <si>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</si>
  <si>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</si>
  <si>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</si>
  <si>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</si>
  <si>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</si>
  <si>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</si>
  <si>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</si>
  <si>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</si>
  <si>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</si>
  <si>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</si>
  <si>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</si>
  <si>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</si>
  <si>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</si>
  <si>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</si>
  <si>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</si>
  <si>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</si>
  <si>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</si>
  <si>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</si>
  <si>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</si>
  <si>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</si>
  <si>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</si>
  <si>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</si>
  <si>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</si>
  <si>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</si>
  <si>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</si>
  <si>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</si>
  <si>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</si>
  <si>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</si>
  <si>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</si>
  <si>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</si>
  <si>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</si>
  <si>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</si>
  <si>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</si>
  <si>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</si>
  <si>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</si>
  <si>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</si>
  <si>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</si>
  <si>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</si>
  <si>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</si>
  <si>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</si>
  <si>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</si>
  <si>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</si>
  <si>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</si>
  <si>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</si>
  <si>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</si>
  <si>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</si>
  <si>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</si>
  <si>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</si>
  <si>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</si>
  <si>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</si>
  <si>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</si>
  <si>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</si>
  <si>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</si>
  <si>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</si>
  <si>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</si>
  <si>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</si>
  <si>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</si>
  <si>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</si>
  <si>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</si>
  <si>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</si>
  <si>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</si>
  <si>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</si>
  <si>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</si>
  <si>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</si>
  <si>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</si>
  <si>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</si>
  <si>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</si>
  <si>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</si>
  <si>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</si>
  <si>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</si>
  <si>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</si>
  <si>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</si>
  <si>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</si>
  <si>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</si>
  <si>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</si>
  <si>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</si>
  <si>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</si>
  <si>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</si>
  <si>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</si>
  <si>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</si>
  <si>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</si>
  <si>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</si>
  <si>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</si>
  <si>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</si>
  <si>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</si>
  <si>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</si>
  <si>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</si>
  <si>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</si>
  <si>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</si>
  <si>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</si>
  <si>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</si>
  <si>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</si>
  <si>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</si>
  <si>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</si>
  <si>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</si>
  <si>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</si>
  <si>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</si>
  <si>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</si>
  <si>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</si>
  <si>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</si>
  <si>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</si>
  <si>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</si>
  <si>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</si>
  <si>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</si>
  <si>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</si>
  <si>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</si>
  <si>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</si>
  <si>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</si>
  <si>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</si>
  <si>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</si>
  <si>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</si>
  <si>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</si>
  <si>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</si>
  <si>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</si>
  <si>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</si>
  <si>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</si>
  <si>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</si>
  <si>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</si>
  <si>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</si>
  <si>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</si>
  <si>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</si>
  <si>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</si>
  <si>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</si>
  <si>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</si>
  <si>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</si>
  <si>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</si>
  <si>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</si>
  <si>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</si>
  <si>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</si>
  <si>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</si>
  <si>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</si>
  <si>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</si>
  <si>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</si>
  <si>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</si>
  <si>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</si>
  <si>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</si>
  <si>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</si>
  <si>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</si>
  <si>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</si>
  <si>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</si>
  <si>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</si>
  <si>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</si>
  <si>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</si>
  <si>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</si>
  <si>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</si>
  <si>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</si>
  <si>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</si>
  <si>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</si>
  <si>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</si>
  <si>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</si>
  <si>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</si>
  <si>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</si>
  <si>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</si>
  <si>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</si>
  <si>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</si>
  <si>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</si>
  <si>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</si>
  <si>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</si>
  <si>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</si>
  <si>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</si>
  <si>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</si>
  <si>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</si>
  <si>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</si>
  <si>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</si>
  <si>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</si>
  <si>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</si>
  <si>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</si>
  <si>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</si>
  <si>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</si>
  <si>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</si>
  <si>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</si>
  <si>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</si>
  <si>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</si>
  <si>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</si>
  <si>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</si>
  <si>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</si>
  <si>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</si>
  <si>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</si>
  <si>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</si>
  <si>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</si>
  <si>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</si>
  <si>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</si>
  <si>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</si>
  <si>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</si>
  <si>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</si>
  <si>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</si>
  <si>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</si>
  <si>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</si>
  <si>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</si>
  <si>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</si>
  <si>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</si>
  <si>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</si>
  <si>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</si>
  <si>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</si>
  <si>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</si>
  <si>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</si>
  <si>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</si>
  <si>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</si>
  <si>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</si>
  <si>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</si>
  <si>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</si>
  <si>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</si>
  <si>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</si>
  <si>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</si>
  <si>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</si>
  <si>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</si>
  <si>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</si>
  <si>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</si>
  <si>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</si>
  <si>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</si>
  <si>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</si>
  <si>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</si>
  <si>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</si>
  <si>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</si>
  <si>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</si>
  <si>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</si>
  <si>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</si>
  <si>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</si>
  <si>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</si>
  <si>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</si>
  <si>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</si>
  <si>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</si>
  <si>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</si>
  <si>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</si>
  <si>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</si>
  <si>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</si>
  <si>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</si>
  <si>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</si>
  <si>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</si>
  <si>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</si>
  <si>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</si>
  <si>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</si>
  <si>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</si>
  <si>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</si>
  <si>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</si>
  <si>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</si>
  <si>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</si>
  <si>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</si>
  <si>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</si>
  <si>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</si>
  <si>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</si>
  <si>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</si>
  <si>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</si>
  <si>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</si>
  <si>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</si>
  <si>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</si>
  <si>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</si>
  <si>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</si>
  <si>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</si>
  <si>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</si>
  <si>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</si>
  <si>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</si>
  <si>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</si>
  <si>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</si>
  <si>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</si>
  <si>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</si>
  <si>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</si>
  <si>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</si>
  <si>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</si>
  <si>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</si>
  <si>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</si>
  <si>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</si>
  <si>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</si>
  <si>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</si>
  <si>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</si>
  <si>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</si>
  <si>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</si>
  <si>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</si>
  <si>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</si>
  <si>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</si>
  <si>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</si>
  <si>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</si>
  <si>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</si>
  <si>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</si>
  <si>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</si>
  <si>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</si>
  <si>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</si>
  <si>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</si>
  <si>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</si>
  <si>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</si>
  <si>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</si>
  <si>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</si>
  <si>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</si>
  <si>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</si>
  <si>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</si>
  <si>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</si>
  <si>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</si>
  <si>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</si>
  <si>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</si>
  <si>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</si>
  <si>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</si>
  <si>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</si>
  <si>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</si>
  <si>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</si>
  <si>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</si>
  <si>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</si>
  <si>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</si>
  <si>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</si>
  <si>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</si>
  <si>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</si>
  <si>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</si>
  <si>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</si>
  <si>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</si>
  <si>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</si>
  <si>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</si>
  <si>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</si>
  <si>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</si>
  <si>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</si>
  <si>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</si>
  <si>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</si>
  <si>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</si>
  <si>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</si>
  <si>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</si>
  <si>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</si>
  <si>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</si>
  <si>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</si>
  <si>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</si>
  <si>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</si>
  <si>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</si>
  <si>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</si>
  <si>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</si>
  <si>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</si>
  <si>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</si>
  <si>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</si>
  <si>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</si>
  <si>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</si>
  <si>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</si>
  <si>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</si>
  <si>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</si>
  <si>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</si>
  <si>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</si>
  <si>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</si>
  <si>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</si>
  <si>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</si>
  <si>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</si>
  <si>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</si>
  <si>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</si>
  <si>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</si>
  <si>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</si>
  <si>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</si>
  <si>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</si>
  <si>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</si>
  <si>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</si>
  <si>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</si>
  <si>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</si>
  <si>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</si>
  <si>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</si>
  <si>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</si>
  <si>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</si>
  <si>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</si>
  <si>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</si>
  <si>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</si>
  <si>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</si>
  <si>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</si>
  <si>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</si>
  <si>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</si>
  <si>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</si>
  <si>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</si>
  <si>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</si>
  <si>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</si>
  <si>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</si>
  <si>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</si>
  <si>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</si>
  <si>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</si>
  <si>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</si>
  <si>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</si>
  <si>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</si>
  <si>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</si>
  <si>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</si>
  <si>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</si>
  <si>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</si>
  <si>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</si>
  <si>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</si>
  <si>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</si>
  <si>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</si>
  <si>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</si>
  <si>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</si>
  <si>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</si>
  <si>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</si>
  <si>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</si>
  <si>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</si>
  <si>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</si>
  <si>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</si>
  <si>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</si>
  <si>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</si>
  <si>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</si>
  <si>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</si>
  <si>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</si>
  <si>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</si>
  <si>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</si>
  <si>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</si>
  <si>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</si>
  <si>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</si>
  <si>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</si>
  <si>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</si>
  <si>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</si>
  <si>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</si>
  <si>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</si>
  <si>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</si>
  <si>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</si>
  <si>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</si>
  <si>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</si>
  <si>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</si>
  <si>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</si>
  <si>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</si>
  <si>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</si>
  <si>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</si>
  <si>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</si>
  <si>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</si>
  <si>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</si>
  <si>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</si>
  <si>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</si>
  <si>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</si>
  <si>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</si>
  <si>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</si>
  <si>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</si>
  <si>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</si>
  <si>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</si>
  <si>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</si>
  <si>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</si>
  <si>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</si>
  <si>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</si>
  <si>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</si>
  <si>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</si>
  <si>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</si>
  <si>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</si>
  <si>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</si>
  <si>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</si>
  <si>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</si>
  <si>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</si>
  <si>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</si>
  <si>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</si>
  <si>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</si>
  <si>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</si>
  <si>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</si>
  <si>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</si>
  <si>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</si>
  <si>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</si>
  <si>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</si>
  <si>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</si>
  <si>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</si>
  <si>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</si>
  <si>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</si>
  <si>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</si>
  <si>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</si>
  <si>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</si>
  <si>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</si>
  <si>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</si>
  <si>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</si>
  <si>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</si>
  <si>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</si>
  <si>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</si>
  <si>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</si>
  <si>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</si>
  <si>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</si>
  <si>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</si>
  <si>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</si>
  <si>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</si>
  <si>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</si>
  <si>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</si>
  <si>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</si>
  <si>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</si>
  <si>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</si>
  <si>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</si>
  <si>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</si>
  <si>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</si>
  <si>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</si>
  <si>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</si>
  <si>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</si>
  <si>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</si>
  <si>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</si>
  <si>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</si>
  <si>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</si>
  <si>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</si>
  <si>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</si>
  <si>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</si>
  <si>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</si>
  <si>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</si>
  <si>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</si>
  <si>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</si>
  <si>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</si>
  <si>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</si>
  <si>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</si>
  <si>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</si>
  <si>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</si>
  <si>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</si>
  <si>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</si>
  <si>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</si>
  <si>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</si>
  <si>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</si>
  <si>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</si>
  <si>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</si>
  <si>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</si>
  <si>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</si>
  <si>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</si>
  <si>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</si>
  <si>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</si>
  <si>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</si>
  <si>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</si>
  <si>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</si>
  <si>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</si>
  <si>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</si>
  <si>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</si>
  <si>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</si>
  <si>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</si>
  <si>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</si>
  <si>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</si>
  <si>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</si>
  <si>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</si>
  <si>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</si>
  <si>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</si>
  <si>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</si>
  <si>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</si>
  <si>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</si>
  <si>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</si>
  <si>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</si>
  <si>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</si>
  <si>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</si>
  <si>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</si>
  <si>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</si>
  <si>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</si>
  <si>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</si>
  <si>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</si>
  <si>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</si>
  <si>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</si>
  <si>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</si>
  <si>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</si>
  <si>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</si>
  <si>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</si>
  <si>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</si>
  <si>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</si>
  <si>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</si>
  <si>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</si>
  <si>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</si>
  <si>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</si>
  <si>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</si>
  <si>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</si>
  <si>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</si>
  <si>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</si>
  <si>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</si>
  <si>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</si>
  <si>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</si>
  <si>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</si>
  <si>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</si>
  <si>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</si>
  <si>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</si>
  <si>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</si>
  <si>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</si>
  <si>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</si>
  <si>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</si>
  <si>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</si>
  <si>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</si>
  <si>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</si>
  <si>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</si>
  <si>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</si>
  <si>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</si>
  <si>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</si>
  <si>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</si>
  <si>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</si>
  <si>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</si>
  <si>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</si>
  <si>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</si>
  <si>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</si>
  <si>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</si>
  <si>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</si>
  <si>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</si>
  <si>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</si>
  <si>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</si>
  <si>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</si>
  <si>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</si>
  <si>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</si>
  <si>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</si>
  <si>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</si>
  <si>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</si>
  <si>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</si>
  <si>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</si>
  <si>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</si>
  <si>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</si>
  <si>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</si>
  <si>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</si>
  <si>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</si>
  <si>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</si>
  <si>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</si>
  <si>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</si>
  <si>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</si>
  <si>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</si>
  <si>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</si>
  <si>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</si>
  <si>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</si>
  <si>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</si>
  <si>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</si>
  <si>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</si>
  <si>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</si>
  <si>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</si>
  <si>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</si>
  <si>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</si>
  <si>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</si>
  <si>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</si>
  <si>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</si>
  <si>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</si>
  <si>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</si>
  <si>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</si>
  <si>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</si>
  <si>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</si>
  <si>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</si>
  <si>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</si>
  <si>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</si>
  <si>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</si>
  <si>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</si>
  <si>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</si>
  <si>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</si>
  <si>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</si>
  <si>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</si>
  <si>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</si>
  <si>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</si>
  <si>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</si>
  <si>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</si>
  <si>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</si>
  <si>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</si>
  <si>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</si>
  <si>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</si>
  <si>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</si>
  <si>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</si>
  <si>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</si>
  <si>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</si>
  <si>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</si>
  <si>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</si>
  <si>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</si>
  <si>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</si>
  <si>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</si>
  <si>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</si>
  <si>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</si>
  <si>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</si>
  <si>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</si>
  <si>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</si>
  <si>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</si>
  <si>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</si>
  <si>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</si>
  <si>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</si>
  <si>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</si>
  <si>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</si>
  <si>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</si>
  <si>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</si>
  <si>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</si>
  <si>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</si>
  <si>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</si>
  <si>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</si>
  <si>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</si>
  <si>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</si>
  <si>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</si>
  <si>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</si>
  <si>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</si>
  <si>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</si>
  <si>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</si>
  <si>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</si>
  <si>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</si>
  <si>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</si>
  <si>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</si>
  <si>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</si>
  <si>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</si>
  <si>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</si>
  <si>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</si>
  <si>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</si>
  <si>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</si>
  <si>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</si>
  <si>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</si>
  <si>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</si>
  <si>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</si>
  <si>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</si>
  <si>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</si>
  <si>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</si>
  <si>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</si>
  <si>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</si>
  <si>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</si>
  <si>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</si>
  <si>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</si>
  <si>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</si>
  <si>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</si>
  <si>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</si>
  <si>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</si>
  <si>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</si>
  <si>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</si>
  <si>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</si>
  <si>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</si>
  <si>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</si>
  <si>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</si>
  <si>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</si>
  <si>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</si>
  <si>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</si>
  <si>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</si>
  <si>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</si>
  <si>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</si>
  <si>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</si>
  <si>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</si>
  <si>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</si>
  <si>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</si>
  <si>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</si>
  <si>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</si>
  <si>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</si>
  <si>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</si>
  <si>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</si>
  <si>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</si>
  <si>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</si>
  <si>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</si>
  <si>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</si>
  <si>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</si>
  <si>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</si>
  <si>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</si>
  <si>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</si>
  <si>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</si>
  <si>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</si>
  <si>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</si>
  <si>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</si>
  <si>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</si>
  <si>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</si>
  <si>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</si>
  <si>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</si>
  <si>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</si>
  <si>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</si>
  <si>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</si>
  <si>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</si>
  <si>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</si>
  <si>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</si>
  <si>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</si>
  <si>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</si>
  <si>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</si>
  <si>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</si>
  <si>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</si>
  <si>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</si>
  <si>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</si>
  <si>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</si>
  <si>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</si>
  <si>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</si>
  <si>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</si>
  <si>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</si>
  <si>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</si>
  <si>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</si>
  <si>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</si>
  <si>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</si>
  <si>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</si>
  <si>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</si>
  <si>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</si>
  <si>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</si>
  <si>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</si>
  <si>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</si>
  <si>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</si>
  <si>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</si>
  <si>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</si>
  <si>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</si>
  <si>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</si>
  <si>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</si>
  <si>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</si>
  <si>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</si>
  <si>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</si>
  <si>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</si>
  <si>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</si>
  <si>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</si>
  <si>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</si>
  <si>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</si>
  <si>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</si>
  <si>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</si>
  <si>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</si>
  <si>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</si>
  <si>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</si>
  <si>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</si>
  <si>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</si>
  <si>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</si>
  <si>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</si>
  <si>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</si>
  <si>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</si>
  <si>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</si>
  <si>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</si>
  <si>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</si>
  <si>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</si>
  <si>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</si>
  <si>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</si>
  <si>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</si>
  <si>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</si>
  <si>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</si>
  <si>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</si>
  <si>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</si>
  <si>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</si>
  <si>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</si>
  <si>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</si>
  <si>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</si>
  <si>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</si>
  <si>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</si>
  <si>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</si>
  <si>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</si>
  <si>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</si>
  <si>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</si>
  <si>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</si>
  <si>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</si>
  <si>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</si>
  <si>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</si>
  <si>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</si>
  <si>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</si>
  <si>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</si>
  <si>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</si>
  <si>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</si>
  <si>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</si>
  <si>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</si>
  <si>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</si>
  <si>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</si>
  <si>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</si>
  <si>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</si>
  <si>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</si>
  <si>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</si>
  <si>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</si>
  <si>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</si>
  <si>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</si>
  <si>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</si>
  <si>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</si>
  <si>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</si>
  <si>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</si>
  <si>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</si>
  <si>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</si>
  <si>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</si>
  <si>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</si>
  <si>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</si>
  <si>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</si>
  <si>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</si>
  <si>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</si>
  <si>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</si>
  <si>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</si>
  <si>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</si>
  <si>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</si>
  <si>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</si>
  <si>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</si>
  <si>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</si>
  <si>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</si>
  <si>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</si>
  <si>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</si>
  <si>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</si>
  <si>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</si>
  <si>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</si>
  <si>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</si>
  <si>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</si>
  <si>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</si>
  <si>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</si>
  <si>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</si>
  <si>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</si>
  <si>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</si>
  <si>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</si>
  <si>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</si>
  <si>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</si>
  <si>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</si>
  <si>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</si>
  <si>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</si>
  <si>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</si>
  <si>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</si>
  <si>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</si>
  <si>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</si>
  <si>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</si>
  <si>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</si>
  <si>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</si>
  <si>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</si>
  <si>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</si>
  <si>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</si>
  <si>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</si>
  <si>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</si>
  <si>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</si>
  <si>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</si>
  <si>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</si>
  <si>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</si>
  <si>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</si>
  <si>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</si>
  <si>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</si>
  <si>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</si>
  <si>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</si>
  <si>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</si>
  <si>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</si>
  <si>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</si>
  <si>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</si>
  <si>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</si>
  <si>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</si>
  <si>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</si>
  <si>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</si>
  <si>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</si>
  <si>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</si>
  <si>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</si>
  <si>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</si>
  <si>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</si>
  <si>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</si>
  <si>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</si>
  <si>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</si>
  <si>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</si>
  <si>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</si>
  <si>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</si>
  <si>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</si>
  <si>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</si>
  <si>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</si>
  <si>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</si>
  <si>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</si>
  <si>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</si>
  <si>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</si>
  <si>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</si>
  <si>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</si>
  <si>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</si>
  <si>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</si>
  <si>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</si>
  <si>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</si>
  <si>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</si>
  <si>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</si>
  <si>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</si>
  <si>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</si>
  <si>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</si>
  <si>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</si>
  <si>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</si>
  <si>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</si>
  <si>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</si>
  <si>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</si>
  <si>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</si>
  <si>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</si>
  <si>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</si>
  <si>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</si>
  <si>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</si>
  <si>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</si>
  <si>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</si>
  <si>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</si>
  <si>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</si>
  <si>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</si>
  <si>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</si>
  <si>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</si>
  <si>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</si>
  <si>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</si>
  <si>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</si>
  <si>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</si>
  <si>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</si>
  <si>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</si>
  <si>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</si>
  <si>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</si>
  <si>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</si>
  <si>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</si>
  <si>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</si>
  <si>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</si>
  <si>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</si>
  <si>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</si>
  <si>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</si>
  <si>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</si>
  <si>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</si>
  <si>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</si>
  <si>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</si>
  <si>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</si>
  <si>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</si>
  <si>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</si>
  <si>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</si>
  <si>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</si>
  <si>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</si>
  <si>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</si>
  <si>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</si>
  <si>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</si>
  <si>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</si>
  <si>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</si>
  <si>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</si>
  <si>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</si>
  <si>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</si>
  <si>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</si>
  <si>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</si>
  <si>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</si>
  <si>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</si>
  <si>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</si>
  <si>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</si>
  <si>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</si>
  <si>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</si>
  <si>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</si>
  <si>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</si>
  <si>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</si>
  <si>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</si>
  <si>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</si>
  <si>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</si>
  <si>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</si>
  <si>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</si>
  <si>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</si>
  <si>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</si>
  <si>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</si>
  <si>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</si>
  <si>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</si>
  <si>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</si>
  <si>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</si>
  <si>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</si>
  <si>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</si>
  <si>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</si>
  <si>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</si>
  <si>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</si>
  <si>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</si>
  <si>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</si>
  <si>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</si>
  <si>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</si>
  <si>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</si>
  <si>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</si>
  <si>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</si>
  <si>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</si>
  <si>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</si>
  <si>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</si>
  <si>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</si>
  <si>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</si>
  <si>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</si>
  <si>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</si>
  <si>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</si>
  <si>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</si>
  <si>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</si>
  <si>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</si>
  <si>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</si>
  <si>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</si>
  <si>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</si>
  <si>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</si>
  <si>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</si>
  <si>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</si>
  <si>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</si>
  <si>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</si>
  <si>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</si>
  <si>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</si>
  <si>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</si>
  <si>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</si>
  <si>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</si>
  <si>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</si>
  <si>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</si>
  <si>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</si>
  <si>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</si>
  <si>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</si>
  <si>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</si>
  <si>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</si>
  <si>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</si>
  <si>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</si>
  <si>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</si>
  <si>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</si>
  <si>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</si>
  <si>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</si>
  <si>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</si>
  <si>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</si>
  <si>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</si>
  <si>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</si>
  <si>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</si>
  <si>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</si>
  <si>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</si>
  <si>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</si>
  <si>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</si>
  <si>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</si>
  <si>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</si>
  <si>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</si>
  <si>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</si>
  <si>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</si>
  <si>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</si>
  <si>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</si>
  <si>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</si>
  <si>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</si>
  <si>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</si>
  <si>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</si>
  <si>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</si>
  <si>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</si>
  <si>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</si>
  <si>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</si>
  <si>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</si>
  <si>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</si>
  <si>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</si>
  <si>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</si>
  <si>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</si>
  <si>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</si>
  <si>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</si>
  <si>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</si>
  <si>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</si>
  <si>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</si>
  <si>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</si>
  <si>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</si>
  <si>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</si>
  <si>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</si>
  <si>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</si>
  <si>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</si>
  <si>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</si>
  <si>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</si>
  <si>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</si>
  <si>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</si>
  <si>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</si>
  <si>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</si>
  <si>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</si>
  <si>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</si>
  <si>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</si>
  <si>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</si>
  <si>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</si>
  <si>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</si>
  <si>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</si>
  <si>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</si>
  <si>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</si>
  <si>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</si>
  <si>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</si>
  <si>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</si>
  <si>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</si>
  <si>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</si>
  <si>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</si>
  <si>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</si>
  <si>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</si>
  <si>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</si>
  <si>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</si>
  <si>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</si>
  <si>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</si>
  <si>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</si>
  <si>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</si>
  <si>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</si>
  <si>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</si>
  <si>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</si>
  <si>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</si>
  <si>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</si>
  <si>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</si>
  <si>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</si>
  <si>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</si>
  <si>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</si>
  <si>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</si>
  <si>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</si>
  <si>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</si>
  <si>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</si>
  <si>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</si>
  <si>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</si>
  <si>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</si>
  <si>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</si>
  <si>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</si>
  <si>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</si>
  <si>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</si>
  <si>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</si>
  <si>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</si>
  <si>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</si>
  <si>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</si>
  <si>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</si>
  <si>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</si>
  <si>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</si>
  <si>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</si>
  <si>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</si>
  <si>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</si>
  <si>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</si>
  <si>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</si>
  <si>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</si>
  <si>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</si>
  <si>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</si>
  <si>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</si>
  <si>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</si>
  <si>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</si>
  <si>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</si>
  <si>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</si>
  <si>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</si>
  <si>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</si>
  <si>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</si>
  <si>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</si>
  <si>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</si>
  <si>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</si>
  <si>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</si>
  <si>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</si>
  <si>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</si>
  <si>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</si>
  <si>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</si>
  <si>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</si>
  <si>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</si>
  <si>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</si>
  <si>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</si>
  <si>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</si>
  <si>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</si>
  <si>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</si>
  <si>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</si>
  <si>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</si>
  <si>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</si>
  <si>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</si>
  <si>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</si>
  <si>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</si>
  <si>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</si>
  <si>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</si>
  <si>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</si>
  <si>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</si>
  <si>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</si>
  <si>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</si>
  <si>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</si>
  <si>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</si>
  <si>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</si>
  <si>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</si>
  <si>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</si>
  <si>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</si>
  <si>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</si>
  <si>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</si>
  <si>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</si>
  <si>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</si>
  <si>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</si>
  <si>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</si>
  <si>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</si>
  <si>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</si>
  <si>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</si>
  <si>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</si>
  <si>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</si>
  <si>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</si>
  <si>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</si>
  <si>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</si>
  <si>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</si>
  <si>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</si>
  <si>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</si>
  <si>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</si>
  <si>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</si>
  <si>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</si>
  <si>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</si>
  <si>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</si>
  <si>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</si>
  <si>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</si>
  <si>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</si>
  <si>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</si>
  <si>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</si>
  <si>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</si>
  <si>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</si>
  <si>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</si>
  <si>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</si>
  <si>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</si>
  <si>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</si>
  <si>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</si>
  <si>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</si>
  <si>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</si>
  <si>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</si>
  <si>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</si>
  <si>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</si>
  <si>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</si>
  <si>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</si>
  <si>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</si>
  <si>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</si>
  <si>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</si>
  <si>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</si>
  <si>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</si>
  <si>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</si>
  <si>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</si>
  <si>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</si>
  <si>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</si>
  <si>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</si>
  <si>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</si>
  <si>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</si>
  <si>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</si>
  <si>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</si>
  <si>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</si>
  <si>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</si>
  <si>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</si>
  <si>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</si>
  <si>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</si>
  <si>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</si>
  <si>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</si>
  <si>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</si>
  <si>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</si>
  <si>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</si>
  <si>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</si>
  <si>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</si>
  <si>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</si>
  <si>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</si>
  <si>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</si>
  <si>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</si>
  <si>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</si>
  <si>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</si>
  <si>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</si>
  <si>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</si>
  <si>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</si>
  <si>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</si>
  <si>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</si>
  <si>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</si>
  <si>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</si>
  <si>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</si>
  <si>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</si>
  <si>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</si>
  <si>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</si>
  <si>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</si>
  <si>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</si>
  <si>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</si>
  <si>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</si>
  <si>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</si>
  <si>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</si>
  <si>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</si>
  <si>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</si>
  <si>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</si>
  <si>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</si>
  <si>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</si>
  <si>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</si>
  <si>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</si>
  <si>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</si>
  <si>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</si>
  <si>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</si>
  <si>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</si>
  <si>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</si>
  <si>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</si>
  <si>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</si>
  <si>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</si>
  <si>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</si>
  <si>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</si>
  <si>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</si>
  <si>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</si>
  <si>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</si>
  <si>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</si>
  <si>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</si>
  <si>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</si>
  <si>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</si>
  <si>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</si>
  <si>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</si>
  <si>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</si>
  <si>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</si>
  <si>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</si>
  <si>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</si>
  <si>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</si>
  <si>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</si>
  <si>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</si>
  <si>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</si>
  <si>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</si>
  <si>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</si>
  <si>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</si>
  <si>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</si>
  <si>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</si>
  <si>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</si>
  <si>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</si>
  <si>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</si>
  <si>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</si>
  <si>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</si>
  <si>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</si>
  <si>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</si>
  <si>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</si>
  <si>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</si>
  <si>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</si>
  <si>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</si>
  <si>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</si>
  <si>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</si>
  <si>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</si>
  <si>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</si>
  <si>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</si>
  <si>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</si>
  <si>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</si>
  <si>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</si>
  <si>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</si>
  <si>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</si>
  <si>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</si>
  <si>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</si>
  <si>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</si>
  <si>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</si>
  <si>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</si>
  <si>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</si>
  <si>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</si>
  <si>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</si>
  <si>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</si>
  <si>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</si>
  <si>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</si>
  <si>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</si>
  <si>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</si>
  <si>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</si>
  <si>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</si>
  <si>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</si>
  <si>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</si>
  <si>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</si>
  <si>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</si>
  <si>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</si>
  <si>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</si>
  <si>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</si>
  <si>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</si>
  <si>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</si>
  <si>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</si>
  <si>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</si>
  <si>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</si>
  <si>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</si>
  <si>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</si>
  <si>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</si>
  <si>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</si>
  <si>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</si>
  <si>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</si>
  <si>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</si>
  <si>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</si>
  <si>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</si>
  <si>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</si>
  <si>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</si>
  <si>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</si>
  <si>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</si>
  <si>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</si>
  <si>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</si>
  <si>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</si>
  <si>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</si>
  <si>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</si>
  <si>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</si>
  <si>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</si>
  <si>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</si>
  <si>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</si>
  <si>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</si>
  <si>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</si>
  <si>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</si>
  <si>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</si>
  <si>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</si>
  <si>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</si>
  <si>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</si>
  <si>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</si>
  <si>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</si>
  <si>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</si>
  <si>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</si>
  <si>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</si>
  <si>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</si>
  <si>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</si>
  <si>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</si>
  <si>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</si>
  <si>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</si>
  <si>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</si>
  <si>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</si>
  <si>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</si>
  <si>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</si>
  <si>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</si>
  <si>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</si>
  <si>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</si>
  <si>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</si>
  <si>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</si>
  <si>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</si>
  <si>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</si>
  <si>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</si>
  <si>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</si>
  <si>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</si>
  <si>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</si>
  <si>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</si>
  <si>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</si>
  <si>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</si>
  <si>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</si>
  <si>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</si>
  <si>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</si>
  <si>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</si>
  <si>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</si>
  <si>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</si>
  <si>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</si>
  <si>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</si>
  <si>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</si>
  <si>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</si>
  <si>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</si>
  <si>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</si>
  <si>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</si>
  <si>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</si>
  <si>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</si>
  <si>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</si>
  <si>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</si>
  <si>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</si>
  <si>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</si>
  <si>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</si>
  <si>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</si>
  <si>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</si>
  <si>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</si>
  <si>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</si>
  <si>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</si>
  <si>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</si>
  <si>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</si>
  <si>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</si>
  <si>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</si>
  <si>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</si>
  <si>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</si>
  <si>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</si>
  <si>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</si>
  <si>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</si>
  <si>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</si>
  <si>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</si>
  <si>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</si>
  <si>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</si>
  <si>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</si>
  <si>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</si>
  <si>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</si>
  <si>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</si>
  <si>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</si>
  <si>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</si>
  <si>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</si>
  <si>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</si>
  <si>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</si>
  <si>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</si>
  <si>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</si>
  <si>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</si>
  <si>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</si>
  <si>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</si>
  <si>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</si>
  <si>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</si>
  <si>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</si>
  <si>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</si>
  <si>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</si>
  <si>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</si>
  <si>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</si>
  <si>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</si>
  <si>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</si>
  <si>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</si>
  <si>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</si>
  <si>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</si>
  <si>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</si>
  <si>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</si>
  <si>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</si>
  <si>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</si>
  <si>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</si>
  <si>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</si>
  <si>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</si>
  <si>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</si>
  <si>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</si>
  <si>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</si>
  <si>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</si>
  <si>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</si>
  <si>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</si>
  <si>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</si>
  <si>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</si>
  <si>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</si>
  <si>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</si>
  <si>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</si>
  <si>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</si>
  <si>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</si>
  <si>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</si>
  <si>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</si>
  <si>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</si>
  <si>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</si>
  <si>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</si>
  <si>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</si>
  <si>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</si>
  <si>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</si>
  <si>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</si>
  <si>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</si>
  <si>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</si>
  <si>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</si>
  <si>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</si>
  <si>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</si>
  <si>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</si>
  <si>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</si>
  <si>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</si>
  <si>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</si>
  <si>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</si>
  <si>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</si>
  <si>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</si>
  <si>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</si>
  <si>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</si>
  <si>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</si>
  <si>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</si>
  <si>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</si>
  <si>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</si>
  <si>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</si>
  <si>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</si>
  <si>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</si>
  <si>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</si>
  <si>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</si>
  <si>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</si>
  <si>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</si>
  <si>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</si>
  <si>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</si>
  <si>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</si>
  <si>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</si>
  <si>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</si>
  <si>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</si>
  <si>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</si>
  <si>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</si>
  <si>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</si>
  <si>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</si>
  <si>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</si>
  <si>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</si>
  <si>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</si>
  <si>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</si>
  <si>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</si>
  <si>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</si>
  <si>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</si>
  <si>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</si>
  <si>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</si>
  <si>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</si>
  <si>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</si>
  <si>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</si>
  <si>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</si>
  <si>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</si>
  <si>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</si>
  <si>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</si>
  <si>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</si>
  <si>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</si>
  <si>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</si>
  <si>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</si>
  <si>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</si>
  <si>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</si>
  <si>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</si>
  <si>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</si>
  <si>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</si>
  <si>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</si>
  <si>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</si>
  <si>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</si>
  <si>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</si>
  <si>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</si>
  <si>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</si>
  <si>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</si>
  <si>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</si>
  <si>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</si>
  <si>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</si>
  <si>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</si>
  <si>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</si>
  <si>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</si>
  <si>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</si>
  <si>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</si>
  <si>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</si>
  <si>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</si>
  <si>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</si>
  <si>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</si>
  <si>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</si>
  <si>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</si>
  <si>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</si>
  <si>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</si>
  <si>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</si>
  <si>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</si>
  <si>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</si>
  <si>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</si>
  <si>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</si>
  <si>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</si>
  <si>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</si>
  <si>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</si>
  <si>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</si>
  <si>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</si>
  <si>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</si>
  <si>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</si>
  <si>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</si>
  <si>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</si>
  <si>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</si>
  <si>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</si>
  <si>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</si>
  <si>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</si>
  <si>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</si>
  <si>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</si>
  <si>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</si>
  <si>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</si>
  <si>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</si>
  <si>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</si>
  <si>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</si>
  <si>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</si>
  <si>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</si>
  <si>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</si>
  <si>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</si>
  <si>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</si>
  <si>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</si>
  <si>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</si>
  <si>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</si>
  <si>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</si>
  <si>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</si>
  <si>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</si>
  <si>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</si>
  <si>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</si>
  <si>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</si>
  <si>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</si>
  <si>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</si>
  <si>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</si>
  <si>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</si>
  <si>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</si>
  <si>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</si>
  <si>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</si>
  <si>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</si>
  <si>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</si>
  <si>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</si>
  <si>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</si>
  <si>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</si>
  <si>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</si>
  <si>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</si>
  <si>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</si>
  <si>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</si>
  <si>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</si>
  <si>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</si>
  <si>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</si>
  <si>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</si>
  <si>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</si>
  <si>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</si>
  <si>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</si>
  <si>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</si>
  <si>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</si>
  <si>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</si>
  <si>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</si>
  <si>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</si>
  <si>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</si>
  <si>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</si>
  <si>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</si>
  <si>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</si>
  <si>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</si>
  <si>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</si>
  <si>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</si>
  <si>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</si>
  <si>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</si>
  <si>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</si>
  <si>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</si>
  <si>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</si>
  <si>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</si>
  <si>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</si>
  <si>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</si>
  <si>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</si>
  <si>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</si>
  <si>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</si>
  <si>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</si>
  <si>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</si>
  <si>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</si>
  <si>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</si>
  <si>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</si>
  <si>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</si>
  <si>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</si>
  <si>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</si>
  <si>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</si>
  <si>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</si>
  <si>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</si>
  <si>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</si>
  <si>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</si>
  <si>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</si>
  <si>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</si>
  <si>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</si>
  <si>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</si>
  <si>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</si>
  <si>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</si>
  <si>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</si>
  <si>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</si>
  <si>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</si>
  <si>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</si>
  <si>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</si>
  <si>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</si>
  <si>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</si>
  <si>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</si>
  <si>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</si>
  <si>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</si>
  <si>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</si>
  <si>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</si>
  <si>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</si>
  <si>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</si>
  <si>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</si>
  <si>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</si>
  <si>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</si>
  <si>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</si>
  <si>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</si>
  <si>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</si>
  <si>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</si>
  <si>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</si>
  <si>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</si>
  <si>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</si>
  <si>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</si>
  <si>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</si>
  <si>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</si>
  <si>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</si>
  <si>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</si>
  <si>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</si>
  <si>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</si>
  <si>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</si>
  <si>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</si>
  <si>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</si>
  <si>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</si>
  <si>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</si>
  <si>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</si>
  <si>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</si>
  <si>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</si>
  <si>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</si>
  <si>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</si>
  <si>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</si>
  <si>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</si>
  <si>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</si>
  <si>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</si>
  <si>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</si>
  <si>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</si>
  <si>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</si>
  <si>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</si>
  <si>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</si>
  <si>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</si>
  <si>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</si>
  <si>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</si>
  <si>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</si>
  <si>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</si>
  <si>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</si>
  <si>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</si>
  <si>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</si>
  <si>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</si>
  <si>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</si>
  <si>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</si>
  <si>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</si>
  <si>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</si>
  <si>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</si>
  <si>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</si>
  <si>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</si>
  <si>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</si>
  <si>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</si>
  <si>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</si>
  <si>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</si>
  <si>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</si>
  <si>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</si>
  <si>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</si>
  <si>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</si>
  <si>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</si>
  <si>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</si>
  <si>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</si>
  <si>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</si>
  <si>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</si>
  <si>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</si>
  <si>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</si>
  <si>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</si>
  <si>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</si>
  <si>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</si>
  <si>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</si>
  <si>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</si>
  <si>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</si>
  <si>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</si>
  <si>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</si>
  <si>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</si>
  <si>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</si>
  <si>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</si>
  <si>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</si>
  <si>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</si>
  <si>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</si>
  <si>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</si>
  <si>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</si>
  <si>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</si>
  <si>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</si>
  <si>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</si>
  <si>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</si>
  <si>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</si>
  <si>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</si>
  <si>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</si>
  <si>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</si>
  <si>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</si>
  <si>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</si>
  <si>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</si>
  <si>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</si>
  <si>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</si>
  <si>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</si>
  <si>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</si>
  <si>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</si>
  <si>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</si>
  <si>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</si>
  <si>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</si>
  <si>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</si>
  <si>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</si>
  <si>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</si>
  <si>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</si>
  <si>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</si>
  <si>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</si>
  <si>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</si>
  <si>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</si>
  <si>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</si>
  <si>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</si>
  <si>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</si>
  <si>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</si>
  <si>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</si>
  <si>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</si>
  <si>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</si>
  <si>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</si>
  <si>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</si>
  <si>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</si>
  <si>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</si>
  <si>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</si>
  <si>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</si>
  <si>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</si>
  <si>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</si>
  <si>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</si>
  <si>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</si>
  <si>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</si>
  <si>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</si>
  <si>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</si>
  <si>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</si>
  <si>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</si>
  <si>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</si>
  <si>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</si>
  <si>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</si>
  <si>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</si>
  <si>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</si>
  <si>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</si>
  <si>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</si>
  <si>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</si>
  <si>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</si>
  <si>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</si>
  <si>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</si>
  <si>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</si>
  <si>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</si>
  <si>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</si>
  <si>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</si>
  <si>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</si>
  <si>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</si>
  <si>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</si>
  <si>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</si>
  <si>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</si>
  <si>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</si>
  <si>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</si>
  <si>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</si>
  <si>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</si>
  <si>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</si>
  <si>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</si>
  <si>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</si>
  <si>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</si>
  <si>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</si>
  <si>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</si>
  <si>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</si>
  <si>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</si>
  <si>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</si>
  <si>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</si>
  <si>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</si>
  <si>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</si>
  <si>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</si>
  <si>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</si>
  <si>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</si>
  <si>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</si>
  <si>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</si>
  <si>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</si>
  <si>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</si>
  <si>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</si>
  <si>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</si>
  <si>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</si>
  <si>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</si>
  <si>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</si>
  <si>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</si>
  <si>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</si>
  <si>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</si>
  <si>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</si>
  <si>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</si>
  <si>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</si>
  <si>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</si>
  <si>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</si>
  <si>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</si>
  <si>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</si>
  <si>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</si>
  <si>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</si>
  <si>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</si>
  <si>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</si>
  <si>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</si>
  <si>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</si>
  <si>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</si>
  <si>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</si>
  <si>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</si>
  <si>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</si>
  <si>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</si>
  <si>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</si>
  <si>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</si>
  <si>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</si>
  <si>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</si>
  <si>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</si>
  <si>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</si>
  <si>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</si>
  <si>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</si>
  <si>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</si>
  <si>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</si>
  <si>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</si>
  <si>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</si>
  <si>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</si>
  <si>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</si>
  <si>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</si>
  <si>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</si>
  <si>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</si>
  <si>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</si>
  <si>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</si>
  <si>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</si>
  <si>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</si>
  <si>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</si>
  <si>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</si>
  <si>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</si>
  <si>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</si>
  <si>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</si>
  <si>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</si>
  <si>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</si>
  <si>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</si>
  <si>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</si>
  <si>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</si>
  <si>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</si>
  <si>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</si>
  <si>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</si>
  <si>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</si>
  <si>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</si>
  <si>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</si>
  <si>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</si>
  <si>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</si>
  <si>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</si>
  <si>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</si>
  <si>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</si>
  <si>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</si>
  <si>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</si>
  <si>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</si>
  <si>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</si>
  <si>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</si>
  <si>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</si>
  <si>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</si>
  <si>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</si>
  <si>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</si>
  <si>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</si>
  <si>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</si>
  <si>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</si>
  <si>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</si>
  <si>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</si>
  <si>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</si>
  <si>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</si>
  <si>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</si>
  <si>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</si>
  <si>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</si>
  <si>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</si>
  <si>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</si>
  <si>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</si>
  <si>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</si>
  <si>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</si>
  <si>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</si>
  <si>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</si>
  <si>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</si>
  <si>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</si>
  <si>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</si>
  <si>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</si>
  <si>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</si>
  <si>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</si>
  <si>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</si>
  <si>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</si>
  <si>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</si>
  <si>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</si>
  <si>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</si>
  <si>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</si>
  <si>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</si>
  <si>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</si>
  <si>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</si>
  <si>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</si>
  <si>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</si>
  <si>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</si>
  <si>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</si>
  <si>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</si>
  <si>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</si>
  <si>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</si>
  <si>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</si>
  <si>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</si>
  <si>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</si>
  <si>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</si>
  <si>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</si>
  <si>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</si>
  <si>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</si>
  <si>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</si>
  <si>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</si>
  <si>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</si>
  <si>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</si>
  <si>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</si>
  <si>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</si>
  <si>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</si>
  <si>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</si>
  <si>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</si>
  <si>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</si>
  <si>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</si>
  <si>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</si>
  <si>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</si>
  <si>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</si>
  <si>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</si>
  <si>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</si>
  <si>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</si>
  <si>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</si>
  <si>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</si>
  <si>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</si>
  <si>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</si>
  <si>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</si>
  <si>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</si>
  <si>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</si>
  <si>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</si>
  <si>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</si>
  <si>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</si>
  <si>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</si>
  <si>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</si>
  <si>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</si>
  <si>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</si>
  <si>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</si>
  <si>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</si>
  <si>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</si>
  <si>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</si>
  <si>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</si>
  <si>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</si>
  <si>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</si>
  <si>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</si>
  <si>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</si>
  <si>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</si>
  <si>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</si>
  <si>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</si>
  <si>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</si>
  <si>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</si>
  <si>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</si>
  <si>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</si>
  <si>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</si>
  <si>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</si>
  <si>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</si>
  <si>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</si>
  <si>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</si>
  <si>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</si>
  <si>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</si>
  <si>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</si>
  <si>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</si>
  <si>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</si>
  <si>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</si>
  <si>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</si>
  <si>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</si>
  <si>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</si>
  <si>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</si>
  <si>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</si>
  <si>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</si>
  <si>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</si>
  <si>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</si>
  <si>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</si>
  <si>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</si>
  <si>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</si>
  <si>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</si>
  <si>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</si>
  <si>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</si>
  <si>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</si>
  <si>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</si>
  <si>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</si>
  <si>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</si>
  <si>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</si>
  <si>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</si>
  <si>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</si>
  <si>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</si>
  <si>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</si>
  <si>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</si>
  <si>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</si>
  <si>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</si>
  <si>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</si>
  <si>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</si>
  <si>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</si>
  <si>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</si>
  <si>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</si>
  <si>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</si>
  <si>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</si>
  <si>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</si>
  <si>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</si>
  <si>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</si>
  <si>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</si>
  <si>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</si>
  <si>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</si>
  <si>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</si>
  <si>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</si>
  <si>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</si>
  <si>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</si>
  <si>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</si>
  <si>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</si>
  <si>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</si>
  <si>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</si>
  <si>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</si>
  <si>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</si>
  <si>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</si>
  <si>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</si>
  <si>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</si>
  <si>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</si>
  <si>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</si>
  <si>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</si>
  <si>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</si>
  <si>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</si>
  <si>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</si>
  <si>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</si>
  <si>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</si>
  <si>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</si>
  <si>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</si>
  <si>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</si>
  <si>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</si>
  <si>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</si>
  <si>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</si>
  <si>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</si>
  <si>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</si>
  <si>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</si>
  <si>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</si>
  <si>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</si>
  <si>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</si>
  <si>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</si>
  <si>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</si>
  <si>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</si>
  <si>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</si>
  <si>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</si>
  <si>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</si>
  <si>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</si>
  <si>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</si>
  <si>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</si>
  <si>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</si>
  <si>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</si>
  <si>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</si>
  <si>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</si>
  <si>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</si>
  <si>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</si>
  <si>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</si>
  <si>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</si>
  <si>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</si>
  <si>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</si>
  <si>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</si>
  <si>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</si>
  <si>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</si>
  <si>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</si>
  <si>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</si>
  <si>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</si>
  <si>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</si>
  <si>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</si>
  <si>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</si>
  <si>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</si>
  <si>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</si>
  <si>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</si>
  <si>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</si>
  <si>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</si>
  <si>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</si>
  <si>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</si>
  <si>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</si>
  <si>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</si>
  <si>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</si>
  <si>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</si>
  <si>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</si>
  <si>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</si>
  <si>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</si>
  <si>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</si>
  <si>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</si>
  <si>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</si>
  <si>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</si>
  <si>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</si>
  <si>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</si>
  <si>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</si>
  <si>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</si>
  <si>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</si>
  <si>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</si>
  <si>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</si>
  <si>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</si>
  <si>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</si>
  <si>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</si>
  <si>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</si>
  <si>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</si>
  <si>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</si>
  <si>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</si>
  <si>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</si>
  <si>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</si>
  <si>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</si>
  <si>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</si>
  <si>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</si>
  <si>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</si>
  <si>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</si>
  <si>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</si>
  <si>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</si>
  <si>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</si>
  <si>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</si>
  <si>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</si>
  <si>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</si>
  <si>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</si>
  <si>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</si>
  <si>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</si>
  <si>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</si>
  <si>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</si>
  <si>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</si>
  <si>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</si>
  <si>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</si>
  <si>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</si>
  <si>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</si>
  <si>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</si>
  <si>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</si>
  <si>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</si>
  <si>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</si>
  <si>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</si>
  <si>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</si>
  <si>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</si>
  <si>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</si>
  <si>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</si>
  <si>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</si>
  <si>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</si>
  <si>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</si>
  <si>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</si>
  <si>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</si>
  <si>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</si>
  <si>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</si>
  <si>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</si>
  <si>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</si>
  <si>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</si>
  <si>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</si>
  <si>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</si>
  <si>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</si>
  <si>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</si>
  <si>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</si>
  <si>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</si>
  <si>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</si>
  <si>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</si>
  <si>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</si>
  <si>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</si>
  <si>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</si>
  <si>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</si>
  <si>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</si>
  <si>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</si>
  <si>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</si>
  <si>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</si>
  <si>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</si>
  <si>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</si>
  <si>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</si>
  <si>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</si>
  <si>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</si>
  <si>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</si>
  <si>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</si>
  <si>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</si>
  <si>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</si>
  <si>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</si>
  <si>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</si>
  <si>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</si>
  <si>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</si>
  <si>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</si>
  <si>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</si>
  <si>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</si>
  <si>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</si>
  <si>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</si>
  <si>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</si>
  <si>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</si>
  <si>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</si>
  <si>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</si>
  <si>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</si>
  <si>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</si>
  <si>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</si>
  <si>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</si>
  <si>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</si>
  <si>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</si>
  <si>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</si>
  <si>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</si>
  <si>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</si>
  <si>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</si>
  <si>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</si>
  <si>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</si>
  <si>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</si>
  <si>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</si>
  <si>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</si>
  <si>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</si>
  <si>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</si>
  <si>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</si>
  <si>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</si>
  <si>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</si>
  <si>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</si>
  <si>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</si>
  <si>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</si>
  <si>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</si>
  <si>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</si>
  <si>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</si>
  <si>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</si>
  <si>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</si>
  <si>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</si>
  <si>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</si>
  <si>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</si>
  <si>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</si>
  <si>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</si>
  <si>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</si>
  <si>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</si>
  <si>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</si>
  <si>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</si>
  <si>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</si>
  <si>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</si>
  <si>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</si>
  <si>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</si>
  <si>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</si>
  <si>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</si>
  <si>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</si>
  <si>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</si>
  <si>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</si>
  <si>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</si>
  <si>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</si>
  <si>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</si>
  <si>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</si>
  <si>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</si>
  <si>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</si>
  <si>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</si>
  <si>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</si>
  <si>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</si>
  <si>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</si>
  <si>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</si>
  <si>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</si>
  <si>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</si>
  <si>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</si>
  <si>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</si>
  <si>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</si>
  <si>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</si>
  <si>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</si>
  <si>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</si>
  <si>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</si>
  <si>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</si>
  <si>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</si>
  <si>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</si>
  <si>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</si>
  <si>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</si>
  <si>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</si>
  <si>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</si>
  <si>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</si>
  <si>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</si>
  <si>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</si>
  <si>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</si>
  <si>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</si>
  <si>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</si>
  <si>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</si>
  <si>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</si>
  <si>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</si>
  <si>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</si>
  <si>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</si>
  <si>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</si>
  <si>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</si>
  <si>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</si>
  <si>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</si>
  <si>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</si>
  <si>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</si>
  <si>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</si>
  <si>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</si>
  <si>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</si>
  <si>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</si>
  <si>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</si>
  <si>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</si>
  <si>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</si>
  <si>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</si>
  <si>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</si>
  <si>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</si>
  <si>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</si>
  <si>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</si>
  <si>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</si>
  <si>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</si>
  <si>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</si>
  <si>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</si>
  <si>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</si>
  <si>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</si>
  <si>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</si>
  <si>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</si>
  <si>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</si>
  <si>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</si>
  <si>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</si>
  <si>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</si>
  <si>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</si>
  <si>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</si>
  <si>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</si>
  <si>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</si>
  <si>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</si>
  <si>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</si>
  <si>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</si>
  <si>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</si>
  <si>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</si>
  <si>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</si>
  <si>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</si>
  <si>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</si>
  <si>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</si>
  <si>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</si>
  <si>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</si>
  <si>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</si>
  <si>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</si>
  <si>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</si>
  <si>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</si>
  <si>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</si>
  <si>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</si>
  <si>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</si>
  <si>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</si>
  <si>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</si>
  <si>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</si>
  <si>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</si>
  <si>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</si>
  <si>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</si>
  <si>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</si>
  <si>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</si>
  <si>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</si>
  <si>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</si>
  <si>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</si>
  <si>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</si>
  <si>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</si>
  <si>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</si>
  <si>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</si>
  <si>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</si>
  <si>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</si>
  <si>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</si>
  <si>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</si>
  <si>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</si>
  <si>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</si>
  <si>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</si>
  <si>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</si>
  <si>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</si>
  <si>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</si>
  <si>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</si>
  <si>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</si>
  <si>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</si>
  <si>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</si>
  <si>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</si>
  <si>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</si>
  <si>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</si>
  <si>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</si>
  <si>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</si>
  <si>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</si>
  <si>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</si>
  <si>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</si>
  <si>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</si>
  <si>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</si>
  <si>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</si>
  <si>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</si>
  <si>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</si>
  <si>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</si>
  <si>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</si>
  <si>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</si>
  <si>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</si>
  <si>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</si>
  <si>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</si>
  <si>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</si>
  <si>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</si>
  <si>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</si>
  <si>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</si>
  <si>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</si>
  <si>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</si>
  <si>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</si>
  <si>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</si>
  <si>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</si>
  <si>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</si>
  <si>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</si>
  <si>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</si>
  <si>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</si>
  <si>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</si>
  <si>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</si>
  <si>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</si>
  <si>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</si>
  <si>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</si>
  <si>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</si>
  <si>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</si>
  <si>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</si>
  <si>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</si>
  <si>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</si>
  <si>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</si>
  <si>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</si>
  <si>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</si>
  <si>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</si>
  <si>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</si>
  <si>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</si>
  <si>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</si>
  <si>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</si>
  <si>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</si>
  <si>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</si>
  <si>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</si>
  <si>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</si>
  <si>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</si>
  <si>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</si>
  <si>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</si>
  <si>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</si>
  <si>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</si>
  <si>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</si>
  <si>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</si>
  <si>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</si>
  <si>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</si>
  <si>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</si>
  <si>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</si>
  <si>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</si>
  <si>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</si>
  <si>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</si>
  <si>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</si>
  <si>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</si>
  <si>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</si>
  <si>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</si>
  <si>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</si>
  <si>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</si>
  <si>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</si>
  <si>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</si>
  <si>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</si>
  <si>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</si>
  <si>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</si>
  <si>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</si>
  <si>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</si>
  <si>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</si>
  <si>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</si>
  <si>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</si>
  <si>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</si>
  <si>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</si>
  <si>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</si>
  <si>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</si>
  <si>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</si>
  <si>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</si>
  <si>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</si>
  <si>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</si>
  <si>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</si>
  <si>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</si>
  <si>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</si>
  <si>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</si>
  <si>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</si>
  <si>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</si>
  <si>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</si>
  <si>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</si>
  <si>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</si>
  <si>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</si>
  <si>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</si>
  <si>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</si>
  <si>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</si>
  <si>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</si>
  <si>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</si>
  <si>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</si>
  <si>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</si>
  <si>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</si>
  <si>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</si>
  <si>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</si>
  <si>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</si>
  <si>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</si>
  <si>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</si>
  <si>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</si>
  <si>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</si>
  <si>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</si>
  <si>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</si>
  <si>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</si>
  <si>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</si>
  <si>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</si>
  <si>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</si>
  <si>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</si>
  <si>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</si>
  <si>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</si>
  <si>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</si>
  <si>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</si>
  <si>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</si>
  <si>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</si>
  <si>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</si>
  <si>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</si>
  <si>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</si>
  <si>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</si>
  <si>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</si>
  <si>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</si>
  <si>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</si>
  <si>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</si>
  <si>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</si>
  <si>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</si>
  <si>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</si>
  <si>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</si>
  <si>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</si>
  <si>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</si>
  <si>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</si>
  <si>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</si>
  <si>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</si>
  <si>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</si>
  <si>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</si>
  <si>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</si>
  <si>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</si>
  <si>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</si>
  <si>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</si>
  <si>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</si>
  <si>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</si>
  <si>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</si>
  <si>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</si>
  <si>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</si>
  <si>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</si>
  <si>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</si>
  <si>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</si>
  <si>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</si>
  <si>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</si>
  <si>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</si>
  <si>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</si>
  <si>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</si>
  <si>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</si>
  <si>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</si>
  <si>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</si>
  <si>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</si>
  <si>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</si>
  <si>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</si>
  <si>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</si>
  <si>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</si>
  <si>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</si>
  <si>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</si>
  <si>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</si>
  <si>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</si>
  <si>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</si>
  <si>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</si>
  <si>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</si>
  <si>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</si>
  <si>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</si>
  <si>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</si>
  <si>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</si>
  <si>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</si>
  <si>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</si>
  <si>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</si>
  <si>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</si>
  <si>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</si>
  <si>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</si>
  <si>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</si>
  <si>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</si>
  <si>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</si>
  <si>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</si>
  <si>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</si>
  <si>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</si>
  <si>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</si>
  <si>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</si>
  <si>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</si>
  <si>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</si>
  <si>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</si>
  <si>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</si>
  <si>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</si>
  <si>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</si>
  <si>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</si>
  <si>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</si>
  <si>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</si>
  <si>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</si>
  <si>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</si>
  <si>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</si>
  <si>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</si>
  <si>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</si>
  <si>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</si>
  <si>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</si>
  <si>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</si>
  <si>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</si>
  <si>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</si>
  <si>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</si>
  <si>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</si>
  <si>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</si>
  <si>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</si>
  <si>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</si>
  <si>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</si>
  <si>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</si>
  <si>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</si>
  <si>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</si>
  <si>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</si>
  <si>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</si>
  <si>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</si>
  <si>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</si>
  <si>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</si>
  <si>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</si>
  <si>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</si>
  <si>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</si>
  <si>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</si>
  <si>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</si>
  <si>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</si>
  <si>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</si>
  <si>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</si>
  <si>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</si>
  <si>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</si>
  <si>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</si>
  <si>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</si>
  <si>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</si>
  <si>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</si>
  <si>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</si>
  <si>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</si>
  <si>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</si>
  <si>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</si>
  <si>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</si>
  <si>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</si>
  <si>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</si>
  <si>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</si>
  <si>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</si>
  <si>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</si>
  <si>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</si>
  <si>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</si>
  <si>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</si>
  <si>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</si>
  <si>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</si>
  <si>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</si>
  <si>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</si>
  <si>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</si>
  <si>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</si>
  <si>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</si>
  <si>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</si>
  <si>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</si>
  <si>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</si>
  <si>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</si>
  <si>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</si>
  <si>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</si>
  <si>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</si>
  <si>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</si>
  <si>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</si>
  <si>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</si>
  <si>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</si>
  <si>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</si>
  <si>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</si>
  <si>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</si>
  <si>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</si>
  <si>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</si>
  <si>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</si>
  <si>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</si>
  <si>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</si>
  <si>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</si>
  <si>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</si>
  <si>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</si>
  <si>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</si>
  <si>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</si>
  <si>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</si>
  <si>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</si>
  <si>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</si>
  <si>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</si>
  <si>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</si>
  <si>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</si>
  <si>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</si>
  <si>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</si>
  <si>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</si>
  <si>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</si>
  <si>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</si>
  <si>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</si>
  <si>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</si>
  <si>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</si>
  <si>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</si>
  <si>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</si>
  <si>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</si>
  <si>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</si>
  <si>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</si>
  <si>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</si>
  <si>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</si>
  <si>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</si>
  <si>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</si>
  <si>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</si>
  <si>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</si>
  <si>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</si>
  <si>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</si>
  <si>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</si>
  <si>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</si>
  <si>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</si>
  <si>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</si>
  <si>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</si>
  <si>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</si>
  <si>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</si>
  <si>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</si>
  <si>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</si>
  <si>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</si>
  <si>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</si>
  <si>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</si>
  <si>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</si>
  <si>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</si>
  <si>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</si>
  <si>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</si>
  <si>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</si>
  <si>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</si>
  <si>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</si>
  <si>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</si>
  <si>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</si>
  <si>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</si>
  <si>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</si>
  <si>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</si>
  <si>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</si>
  <si>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</si>
  <si>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</si>
  <si>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</si>
  <si>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</si>
  <si>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</si>
  <si>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</si>
  <si>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</si>
  <si>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</si>
  <si>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</si>
  <si>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</si>
  <si>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</si>
  <si>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</si>
  <si>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</si>
  <si>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</si>
  <si>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</si>
  <si>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</si>
  <si>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</si>
  <si>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</si>
  <si>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</si>
  <si>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</si>
  <si>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</si>
  <si>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</si>
  <si>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</si>
  <si>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</si>
  <si>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</si>
  <si>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</si>
  <si>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</si>
  <si>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</si>
  <si>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</si>
  <si>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</si>
  <si>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</si>
  <si>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</si>
  <si>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</si>
  <si>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</si>
  <si>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</si>
  <si>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</si>
  <si>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</si>
  <si>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</si>
  <si>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</si>
  <si>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</si>
  <si>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</si>
  <si>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</si>
  <si>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</si>
  <si>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</si>
  <si>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</si>
  <si>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</si>
  <si>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</si>
  <si>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</si>
  <si>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</si>
  <si>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</si>
  <si>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</si>
  <si>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</si>
  <si>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</si>
  <si>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</si>
  <si>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</si>
  <si>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</si>
  <si>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</si>
  <si>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</si>
  <si>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</si>
  <si>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</si>
  <si>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</si>
  <si>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</si>
  <si>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</si>
  <si>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</si>
  <si>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</si>
  <si>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</si>
  <si>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</si>
  <si>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</si>
  <si>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</si>
  <si>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</si>
  <si>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</si>
  <si>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</si>
  <si>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</si>
  <si>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</si>
  <si>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</si>
  <si>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</si>
  <si>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</si>
  <si>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</si>
  <si>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</si>
  <si>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</si>
  <si>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</si>
  <si>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</si>
  <si>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</si>
  <si>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</si>
  <si>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</si>
  <si>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</si>
  <si>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</si>
  <si>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</si>
  <si>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</si>
  <si>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</si>
  <si>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</si>
  <si>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</si>
  <si>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</si>
  <si>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</si>
  <si>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</si>
  <si>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</si>
  <si>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</si>
  <si>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</si>
  <si>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</si>
  <si>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</si>
  <si>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</si>
  <si>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</si>
  <si>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</si>
  <si>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</si>
  <si>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</si>
  <si>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</si>
  <si>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</si>
  <si>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</si>
  <si>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</si>
  <si>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</si>
  <si>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</si>
  <si>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</si>
  <si>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</si>
  <si>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</si>
  <si>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</si>
  <si>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</si>
  <si>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</si>
  <si>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</si>
  <si>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</si>
  <si>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</si>
  <si>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</si>
  <si>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</si>
  <si>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</si>
  <si>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</si>
  <si>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</si>
  <si>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</si>
  <si>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</si>
  <si>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</si>
  <si>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</si>
  <si>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</si>
  <si>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</si>
  <si>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</si>
  <si>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</si>
  <si>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</si>
  <si>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</si>
  <si>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</si>
  <si>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</si>
  <si>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</si>
  <si>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</si>
  <si>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</si>
  <si>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</si>
  <si>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</si>
  <si>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</si>
  <si>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</si>
  <si>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</si>
  <si>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</si>
  <si>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</si>
  <si>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</si>
  <si>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</si>
  <si>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</si>
  <si>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</si>
  <si>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</si>
  <si>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</si>
  <si>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</si>
  <si>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</si>
  <si>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</si>
  <si>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</si>
  <si>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</si>
  <si>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</si>
  <si>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</si>
  <si>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</si>
  <si>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</si>
  <si>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</si>
  <si>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</si>
  <si>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</si>
  <si>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</si>
  <si>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</si>
  <si>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</si>
  <si>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</si>
  <si>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</si>
  <si>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</si>
  <si>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</si>
  <si>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</si>
  <si>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</si>
  <si>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</si>
  <si>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</si>
  <si>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</si>
  <si>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</si>
  <si>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</si>
  <si>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</si>
  <si>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</si>
  <si>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</si>
  <si>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</si>
  <si>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</si>
  <si>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</si>
  <si>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</si>
  <si>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</si>
  <si>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</si>
  <si>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</si>
  <si>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</si>
  <si>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</si>
  <si>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</si>
  <si>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</si>
  <si>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</si>
  <si>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</si>
  <si>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</si>
  <si>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</si>
  <si>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</si>
  <si>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</si>
  <si>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</si>
  <si>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</si>
  <si>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</si>
  <si>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</si>
  <si>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</si>
  <si>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</si>
  <si>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</si>
  <si>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</si>
  <si>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</si>
  <si>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</si>
  <si>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</si>
  <si>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</si>
  <si>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</si>
  <si>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</si>
  <si>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</si>
  <si>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</si>
  <si>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</si>
  <si>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</si>
  <si>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</si>
  <si>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</si>
  <si>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</si>
  <si>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</si>
  <si>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</si>
  <si>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</si>
  <si>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</si>
  <si>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</si>
  <si>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</si>
  <si>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</si>
  <si>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</si>
  <si>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</si>
  <si>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</si>
  <si>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</si>
  <si>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</si>
  <si>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</si>
  <si>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</si>
  <si>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</si>
  <si>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</si>
  <si>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</si>
  <si>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</si>
  <si>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</si>
  <si>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</si>
  <si>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</si>
  <si>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</si>
  <si>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</si>
  <si>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</si>
  <si>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</si>
  <si>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</si>
  <si>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</si>
  <si>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</si>
  <si>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</si>
  <si>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</si>
  <si>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</si>
  <si>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</si>
  <si>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</si>
  <si>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</si>
  <si>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</si>
  <si>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</si>
  <si>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</si>
  <si>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</si>
  <si>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</si>
  <si>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</si>
  <si>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</si>
  <si>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</si>
  <si>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</si>
  <si>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</si>
  <si>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</si>
  <si>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</si>
  <si>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</si>
  <si>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</si>
  <si>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</si>
  <si>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</si>
  <si>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</si>
  <si>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</si>
  <si>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</si>
  <si>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</si>
  <si>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</si>
  <si>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</si>
  <si>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</si>
  <si>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</si>
  <si>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</si>
  <si>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</si>
  <si>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</si>
  <si>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</si>
  <si>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</si>
  <si>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</si>
  <si>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</si>
  <si>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</si>
  <si>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</si>
  <si>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</si>
  <si>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</si>
  <si>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</si>
  <si>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</si>
  <si>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</si>
  <si>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</si>
  <si>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</si>
  <si>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</si>
  <si>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</si>
  <si>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</si>
  <si>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</si>
  <si>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</si>
  <si>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</si>
  <si>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</si>
  <si>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</si>
  <si>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</si>
  <si>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</si>
  <si>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</si>
  <si>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</si>
  <si>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</si>
  <si>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</si>
  <si>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</si>
  <si>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</si>
  <si>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</si>
  <si>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</si>
  <si>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</si>
  <si>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</si>
  <si>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</si>
  <si>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</si>
  <si>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</si>
  <si>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</si>
  <si>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</si>
  <si>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</si>
  <si>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</si>
  <si>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</si>
  <si>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</si>
  <si>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</si>
  <si>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</si>
  <si>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</si>
  <si>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</si>
  <si>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</si>
  <si>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</si>
  <si>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</si>
  <si>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</si>
  <si>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</si>
  <si>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</si>
  <si>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</si>
  <si>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</si>
  <si>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</si>
  <si>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</si>
  <si>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</si>
  <si>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</si>
  <si>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</si>
  <si>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</si>
  <si>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</si>
  <si>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</si>
  <si>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</si>
  <si>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</si>
  <si>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</si>
  <si>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</si>
  <si>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</si>
  <si>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</si>
  <si>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</si>
  <si>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</si>
  <si>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</si>
  <si>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</si>
  <si>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</si>
  <si>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</si>
  <si>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</si>
  <si>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</si>
  <si>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</si>
  <si>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</si>
  <si>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</si>
  <si>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</si>
  <si>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</si>
  <si>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</si>
  <si>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</si>
  <si>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</si>
  <si>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</si>
  <si>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</si>
  <si>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</si>
  <si>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</si>
  <si>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</si>
  <si>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</si>
  <si>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</si>
  <si>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</si>
  <si>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</si>
  <si>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</si>
  <si>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</si>
  <si>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</si>
  <si>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</si>
  <si>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</si>
  <si>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</si>
  <si>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</si>
  <si>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</si>
  <si>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</si>
  <si>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</si>
  <si>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</si>
  <si>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</si>
  <si>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</si>
  <si>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</si>
  <si>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</si>
  <si>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</si>
  <si>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</si>
  <si>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</si>
  <si>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</si>
  <si>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</si>
  <si>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</si>
  <si>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</si>
  <si>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</si>
  <si>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</si>
  <si>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</si>
  <si>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</si>
  <si>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</si>
  <si>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</si>
  <si>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</si>
  <si>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</si>
  <si>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</si>
  <si>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</si>
  <si>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</si>
  <si>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</si>
  <si>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</si>
  <si>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</si>
  <si>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</si>
  <si>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</si>
  <si>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</si>
  <si>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</si>
  <si>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</si>
  <si>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</si>
  <si>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</si>
  <si>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</si>
  <si>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</si>
  <si>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</si>
  <si>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</si>
  <si>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</si>
  <si>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</si>
  <si>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</si>
  <si>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</si>
  <si>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</si>
  <si>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</si>
  <si>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</si>
  <si>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</si>
  <si>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</si>
  <si>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</si>
  <si>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</si>
  <si>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</si>
  <si>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</si>
  <si>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</si>
  <si>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</si>
  <si>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</si>
  <si>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</si>
  <si>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</si>
  <si>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</si>
  <si>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</si>
  <si>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</si>
  <si>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</si>
  <si>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</si>
  <si>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</si>
  <si>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</si>
  <si>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</si>
  <si>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</si>
  <si>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</si>
  <si>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</si>
  <si>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</si>
  <si>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</si>
  <si>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</si>
  <si>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</si>
  <si>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</si>
  <si>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</si>
  <si>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</si>
  <si>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</si>
  <si>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</si>
  <si>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</si>
  <si>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</si>
  <si>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</si>
  <si>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</si>
  <si>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</si>
  <si>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</si>
  <si>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</si>
  <si>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</si>
  <si>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</si>
  <si>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</si>
  <si>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</si>
  <si>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</si>
  <si>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</si>
  <si>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</si>
  <si>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</si>
  <si>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</si>
  <si>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</si>
  <si>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</si>
  <si>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</si>
  <si>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</si>
  <si>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</si>
  <si>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</si>
  <si>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</si>
  <si>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</si>
  <si>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</si>
  <si>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</si>
  <si>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</si>
  <si>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</si>
  <si>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</si>
  <si>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</si>
  <si>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</si>
  <si>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</si>
  <si>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</si>
  <si>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</si>
  <si>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</si>
  <si>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</si>
  <si>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</si>
  <si>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</si>
  <si>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</si>
  <si>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</si>
  <si>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</si>
  <si>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</si>
  <si>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</si>
  <si>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</si>
  <si>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</si>
  <si>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</si>
  <si>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</si>
  <si>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</si>
  <si>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</si>
  <si>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</si>
  <si>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</si>
  <si>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</si>
  <si>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</si>
  <si>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</si>
  <si>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</si>
  <si>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</si>
  <si>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</si>
  <si>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</si>
  <si>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</si>
  <si>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</si>
  <si>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</si>
  <si>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</si>
  <si>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</si>
  <si>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</si>
  <si>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</si>
  <si>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</si>
  <si>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</si>
  <si>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</si>
  <si>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</si>
  <si>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</si>
  <si>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</si>
  <si>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</si>
  <si>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</si>
  <si>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</si>
  <si>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</si>
  <si>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</si>
  <si>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</si>
  <si>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</si>
  <si>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</si>
  <si>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</si>
  <si>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</si>
  <si>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</si>
  <si>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</si>
  <si>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</si>
  <si>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</si>
  <si>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</si>
  <si>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</si>
  <si>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</si>
  <si>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</si>
  <si>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</si>
  <si>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</si>
  <si>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</si>
  <si>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</si>
  <si>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</si>
  <si>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</si>
  <si>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</si>
  <si>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</si>
  <si>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</si>
  <si>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</si>
  <si>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</si>
  <si>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</si>
  <si>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</si>
  <si>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</si>
  <si>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</si>
  <si>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</si>
  <si>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</si>
  <si>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</si>
  <si>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</si>
  <si>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</si>
  <si>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</si>
  <si>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</si>
  <si>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</si>
  <si>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</si>
  <si>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</si>
  <si>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</si>
  <si>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</si>
  <si>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</si>
  <si>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</si>
  <si>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</si>
  <si>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</si>
  <si>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</si>
  <si>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</si>
  <si>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</si>
  <si>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</si>
  <si>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</si>
  <si>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</si>
  <si>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</si>
  <si>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</si>
  <si>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</si>
  <si>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</si>
  <si>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</si>
  <si>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</si>
  <si>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</si>
  <si>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</si>
  <si>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</si>
  <si>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</si>
  <si>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</si>
  <si>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</si>
  <si>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</si>
  <si>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</si>
  <si>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</si>
  <si>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</si>
  <si>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</si>
  <si>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</si>
  <si>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</si>
  <si>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</si>
  <si>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</si>
  <si>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</si>
  <si>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</si>
  <si>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</si>
  <si>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</si>
  <si>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</si>
  <si>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</si>
  <si>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</si>
  <si>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</si>
  <si>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</si>
  <si>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</si>
  <si>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</si>
  <si>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</si>
  <si>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</si>
  <si>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</si>
  <si>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</si>
  <si>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</si>
  <si>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</si>
  <si>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</si>
  <si>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</si>
  <si>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</si>
  <si>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</si>
  <si>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</si>
  <si>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</si>
  <si>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</si>
  <si>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</si>
  <si>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</si>
  <si>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</si>
  <si>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</si>
  <si>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</si>
  <si>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</si>
  <si>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</si>
  <si>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</si>
  <si>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</si>
  <si>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</si>
  <si>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</si>
  <si>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</si>
  <si>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</si>
  <si>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</si>
  <si>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</si>
  <si>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</si>
  <si>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</si>
  <si>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</si>
  <si>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</si>
  <si>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</si>
  <si>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</si>
  <si>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</si>
  <si>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</si>
  <si>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</si>
  <si>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</si>
  <si>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</si>
  <si>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</si>
  <si>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</si>
  <si>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</si>
  <si>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</si>
  <si>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</si>
  <si>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</si>
  <si>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</si>
  <si>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</si>
  <si>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</si>
  <si>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</si>
  <si>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</si>
  <si>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</si>
  <si>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</si>
  <si>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</si>
  <si>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</si>
  <si>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</si>
  <si>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</si>
  <si>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</si>
  <si>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</si>
  <si>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</si>
  <si>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</si>
  <si>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</si>
  <si>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</si>
  <si>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</si>
  <si>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</si>
  <si>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</si>
  <si>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</si>
  <si>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</si>
  <si>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</si>
  <si>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</si>
  <si>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</si>
  <si>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</si>
  <si>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</si>
  <si>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</si>
  <si>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</si>
  <si>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</si>
  <si>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</si>
  <si>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</si>
  <si>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</si>
  <si>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</si>
  <si>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</si>
  <si>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</si>
  <si>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</si>
  <si>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</si>
  <si>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</si>
  <si>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</si>
  <si>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</si>
  <si>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</si>
  <si>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</si>
  <si>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</si>
  <si>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</si>
  <si>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</si>
  <si>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</si>
  <si>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</si>
  <si>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</si>
  <si>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</si>
  <si>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</si>
  <si>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</si>
  <si>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</si>
  <si>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</si>
  <si>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</si>
  <si>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</si>
  <si>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</si>
  <si>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</si>
  <si>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</si>
  <si>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</si>
  <si>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</si>
  <si>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</si>
  <si>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</si>
  <si>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</si>
  <si>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</si>
  <si>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</si>
  <si>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</si>
  <si>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</si>
  <si>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</si>
  <si>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</si>
  <si>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</si>
  <si>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</si>
  <si>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</si>
  <si>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</si>
  <si>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</si>
  <si>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</si>
  <si>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</si>
  <si>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</si>
  <si>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</si>
  <si>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</si>
  <si>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</si>
  <si>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</si>
  <si>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</si>
  <si>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</si>
  <si>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</si>
  <si>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</si>
  <si>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</si>
  <si>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</si>
  <si>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</si>
  <si>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</si>
  <si>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</si>
  <si>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</si>
  <si>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</si>
  <si>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</si>
  <si>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</si>
  <si>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</si>
  <si>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</si>
  <si>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</si>
  <si>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</si>
  <si>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</si>
  <si>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</si>
  <si>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</si>
  <si>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</si>
  <si>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</si>
  <si>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</si>
  <si>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</si>
  <si>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</si>
  <si>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</si>
  <si>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</si>
  <si>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</si>
  <si>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</si>
  <si>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</si>
  <si>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</si>
  <si>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</si>
  <si>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</si>
  <si>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</si>
  <si>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</si>
  <si>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</si>
  <si>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</si>
  <si>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</si>
  <si>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</si>
  <si>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</si>
  <si>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</si>
  <si>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</si>
  <si>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</si>
  <si>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</si>
  <si>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</si>
  <si>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</si>
  <si>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</si>
  <si>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</si>
  <si>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</si>
  <si>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</si>
  <si>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</si>
  <si>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</si>
  <si>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</si>
  <si>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</si>
  <si>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</si>
  <si>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</si>
  <si>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</si>
  <si>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</si>
  <si>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</si>
  <si>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</si>
  <si>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</si>
  <si>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</si>
  <si>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</si>
  <si>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</si>
  <si>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</si>
  <si>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</si>
  <si>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</si>
  <si>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</si>
  <si>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</si>
  <si>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</si>
  <si>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</si>
  <si>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</si>
  <si>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</si>
  <si>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</si>
  <si>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</si>
  <si>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</si>
  <si>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</si>
  <si>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</si>
  <si>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</si>
  <si>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</si>
  <si>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</si>
  <si>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</si>
  <si>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</si>
  <si>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</si>
  <si>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</si>
  <si>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</si>
  <si>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</si>
  <si>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</si>
  <si>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</si>
  <si>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</si>
  <si>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</si>
  <si>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</si>
  <si>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</si>
  <si>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</si>
  <si>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</si>
  <si>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</si>
  <si>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</si>
  <si>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</si>
  <si>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</si>
  <si>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</si>
  <si>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</si>
  <si>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</si>
  <si>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</si>
  <si>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</si>
  <si>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</si>
  <si>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</si>
  <si>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</si>
  <si>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</si>
  <si>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</si>
  <si>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</si>
  <si>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</si>
  <si>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</si>
  <si>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</si>
  <si>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</si>
  <si>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</si>
  <si>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</si>
  <si>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</si>
  <si>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</si>
  <si>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</si>
  <si>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</si>
  <si>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</si>
  <si>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</si>
  <si>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</si>
  <si>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</si>
  <si>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</si>
  <si>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</si>
  <si>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</si>
  <si>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</si>
  <si>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</si>
  <si>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</si>
  <si>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</si>
  <si>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</si>
  <si>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</si>
  <si>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</si>
  <si>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</si>
  <si>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</si>
  <si>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</si>
  <si>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</si>
  <si>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</si>
  <si>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</si>
  <si>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</si>
  <si>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</si>
  <si>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</si>
  <si>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</si>
  <si>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</si>
  <si>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</si>
  <si>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</si>
  <si>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</si>
  <si>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</si>
  <si>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</si>
  <si>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</si>
  <si>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</si>
  <si>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</si>
  <si>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</si>
  <si>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</si>
  <si>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</si>
  <si>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</si>
  <si>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</si>
  <si>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</si>
  <si>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</si>
  <si>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</si>
  <si>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</si>
  <si>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</si>
  <si>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</si>
  <si>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</si>
  <si>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</si>
  <si>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</si>
  <si>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</si>
  <si>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</si>
  <si>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</si>
  <si>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</si>
  <si>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</si>
  <si>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</si>
  <si>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</si>
  <si>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</si>
  <si>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</si>
  <si>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</si>
  <si>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</si>
  <si>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</si>
  <si>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</si>
  <si>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</si>
  <si>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</si>
  <si>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</si>
  <si>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</si>
  <si>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</si>
  <si>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</si>
  <si>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</si>
  <si>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</si>
  <si>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</si>
  <si>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</si>
  <si>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</si>
  <si>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</si>
  <si>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</si>
  <si>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</si>
  <si>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</si>
  <si>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</si>
  <si>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</si>
  <si>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</si>
  <si>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</si>
  <si>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</si>
  <si>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</si>
  <si>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</si>
  <si>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</si>
  <si>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</si>
  <si>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</si>
  <si>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</si>
  <si>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</si>
  <si>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</si>
  <si>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</si>
  <si>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</si>
  <si>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</si>
  <si>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</si>
  <si>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</si>
  <si>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</si>
  <si>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</si>
  <si>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</si>
  <si>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</si>
  <si>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</si>
  <si>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</si>
  <si>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</si>
  <si>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</si>
  <si>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</si>
  <si>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</si>
  <si>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</si>
  <si>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</si>
  <si>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</si>
  <si>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</si>
  <si>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</si>
  <si>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</si>
  <si>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</si>
  <si>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</si>
  <si>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</si>
  <si>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</si>
  <si>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</si>
  <si>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</si>
  <si>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</si>
  <si>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</si>
  <si>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</si>
  <si>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</si>
  <si>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</si>
  <si>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</si>
  <si>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</si>
  <si>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</si>
  <si>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</si>
  <si>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</si>
  <si>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</si>
  <si>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</si>
  <si>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</si>
  <si>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</si>
  <si>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</si>
  <si>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</si>
  <si>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</si>
  <si>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</si>
  <si>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</si>
  <si>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</si>
  <si>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</si>
  <si>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</si>
  <si>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</si>
  <si>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</si>
  <si>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</si>
  <si>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</si>
  <si>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</si>
  <si>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</si>
  <si>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</si>
  <si>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</si>
  <si>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</si>
  <si>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</si>
  <si>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</si>
  <si>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</si>
  <si>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</si>
  <si>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</si>
  <si>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</si>
  <si>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</si>
  <si>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</si>
  <si>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</si>
  <si>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</si>
  <si>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</si>
  <si>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</si>
  <si>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</si>
  <si>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</si>
  <si>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</si>
  <si>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</si>
  <si>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</si>
  <si>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</si>
  <si>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</si>
  <si>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</si>
  <si>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</si>
  <si>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</si>
  <si>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</si>
  <si>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</si>
  <si>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</si>
  <si>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</si>
  <si>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</si>
  <si>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</si>
  <si>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</si>
  <si>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</si>
  <si>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</si>
  <si>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</si>
  <si>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</si>
  <si>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</si>
  <si>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</si>
  <si>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</si>
  <si>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</si>
  <si>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</si>
  <si>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</si>
  <si>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</si>
  <si>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</si>
  <si>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</si>
  <si>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</si>
  <si>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</si>
  <si>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</si>
  <si>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</si>
  <si>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</si>
  <si>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</si>
  <si>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</si>
  <si>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</si>
  <si>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</si>
  <si>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</si>
  <si>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</si>
  <si>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</si>
  <si>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</si>
  <si>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</si>
  <si>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</si>
  <si>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</si>
  <si>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</si>
  <si>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</si>
  <si>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</si>
  <si>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</si>
  <si>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</si>
  <si>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</si>
  <si>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</si>
  <si>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</si>
  <si>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</si>
  <si>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</si>
  <si>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</si>
  <si>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</si>
  <si>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</si>
  <si>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</si>
  <si>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</si>
  <si>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</si>
  <si>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</si>
  <si>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</si>
  <si>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</si>
  <si>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</si>
  <si>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</si>
  <si>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</si>
  <si>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</si>
  <si>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</si>
  <si>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</si>
  <si>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</si>
  <si>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</si>
  <si>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</si>
  <si>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</si>
  <si>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</si>
  <si>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</si>
  <si>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</si>
  <si>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</si>
  <si>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</si>
  <si>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</si>
  <si>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</si>
  <si>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</si>
  <si>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</si>
  <si>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</si>
  <si>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</si>
  <si>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</si>
  <si>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</si>
  <si>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</si>
  <si>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</si>
  <si>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</si>
  <si>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</si>
  <si>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</si>
  <si>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</si>
  <si>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</si>
  <si>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</si>
  <si>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</si>
  <si>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</si>
  <si>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</si>
  <si>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</si>
  <si>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</si>
  <si>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</si>
  <si>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</si>
  <si>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</si>
  <si>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</si>
  <si>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</si>
  <si>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</si>
  <si>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</si>
  <si>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</si>
  <si>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</si>
  <si>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</si>
  <si>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</si>
  <si>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</si>
  <si>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</si>
  <si>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</si>
  <si>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</si>
  <si>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</si>
  <si>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</si>
  <si>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</si>
  <si>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</si>
  <si>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</si>
  <si>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</si>
  <si>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</si>
  <si>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</si>
  <si>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</si>
  <si>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</si>
  <si>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</si>
  <si>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</si>
  <si>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</si>
  <si>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</si>
  <si>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</si>
  <si>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</si>
  <si>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</si>
  <si>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</si>
  <si>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</si>
  <si>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</si>
  <si>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</si>
  <si>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</si>
  <si>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</si>
  <si>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</si>
  <si>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</si>
  <si>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</si>
  <si>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</si>
  <si>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</si>
  <si>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</si>
  <si>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</si>
  <si>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</si>
  <si>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</si>
  <si>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</si>
  <si>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</si>
  <si>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</si>
  <si>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</si>
  <si>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</si>
  <si>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</si>
  <si>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</si>
  <si>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</si>
  <si>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</si>
  <si>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</si>
  <si>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</si>
  <si>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</si>
  <si>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</si>
  <si>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</si>
  <si>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</si>
  <si>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</si>
  <si>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</si>
  <si>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</si>
  <si>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</si>
  <si>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</si>
  <si>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</si>
  <si>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</si>
  <si>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</si>
  <si>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</si>
  <si>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</si>
  <si>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</si>
  <si>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</si>
  <si>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</si>
  <si>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</si>
  <si>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</si>
  <si>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</si>
  <si>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</si>
  <si>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</si>
  <si>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</si>
  <si>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</si>
  <si>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</si>
  <si>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</si>
  <si>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</si>
  <si>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</si>
  <si>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</si>
  <si>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</si>
  <si>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</si>
  <si>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</si>
  <si>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</si>
  <si>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</si>
  <si>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</si>
  <si>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</si>
  <si>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</si>
  <si>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</si>
  <si>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</si>
  <si>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</si>
  <si>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</si>
  <si>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</si>
  <si>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</si>
  <si>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</si>
  <si>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</si>
  <si>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</si>
  <si>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</si>
  <si>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</si>
  <si>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</si>
  <si>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</si>
  <si>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</si>
  <si>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</si>
  <si>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</si>
  <si>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</si>
  <si>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</si>
  <si>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</si>
  <si>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</si>
  <si>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</si>
  <si>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</si>
  <si>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</si>
  <si>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</si>
  <si>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</si>
  <si>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</si>
  <si>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</si>
  <si>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</si>
  <si>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</si>
  <si>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</si>
  <si>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</si>
  <si>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</si>
  <si>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</si>
  <si>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</si>
  <si>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</si>
  <si>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</si>
  <si>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</si>
  <si>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</si>
  <si>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</si>
  <si>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</si>
  <si>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</si>
  <si>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</si>
  <si>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</si>
  <si>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</si>
  <si>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</si>
  <si>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</si>
  <si>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</si>
  <si>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</si>
  <si>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</si>
  <si>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</si>
  <si>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</si>
  <si>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</si>
  <si>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</si>
  <si>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</si>
  <si>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</si>
  <si>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</si>
  <si>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</si>
  <si>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</si>
  <si>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</si>
  <si>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</si>
  <si>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</si>
  <si>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</si>
  <si>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</si>
  <si>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</si>
  <si>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</si>
  <si>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</si>
  <si>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</si>
  <si>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</si>
  <si>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</si>
  <si>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</si>
  <si>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</si>
  <si>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</si>
  <si>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</si>
  <si>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</si>
  <si>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</si>
  <si>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</si>
  <si>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</si>
  <si>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</si>
  <si>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</si>
  <si>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</si>
  <si>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</si>
  <si>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</si>
  <si>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</si>
  <si>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</si>
  <si>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</si>
  <si>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</si>
  <si>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</si>
  <si>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</si>
  <si>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</si>
  <si>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</si>
  <si>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</si>
  <si>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</si>
  <si>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</si>
  <si>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</si>
  <si>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</si>
  <si>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</si>
  <si>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</si>
  <si>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</si>
  <si>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</si>
  <si>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</si>
  <si>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</si>
  <si>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</si>
  <si>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</si>
  <si>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</si>
  <si>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</si>
  <si>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</si>
  <si>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</si>
  <si>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</si>
  <si>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</si>
  <si>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</si>
  <si>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</si>
  <si>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</si>
  <si>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</si>
  <si>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</si>
  <si>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</si>
  <si>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</si>
  <si>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</si>
  <si>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</si>
  <si>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</si>
  <si>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</si>
  <si>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</si>
  <si>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</si>
  <si>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</si>
  <si>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</si>
  <si>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</si>
  <si>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</si>
  <si>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</si>
  <si>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</si>
  <si>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</si>
  <si>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</si>
  <si>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</si>
  <si>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</si>
  <si>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</si>
  <si>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</si>
  <si>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</si>
  <si>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</si>
  <si>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</si>
  <si>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</si>
  <si>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</si>
  <si>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</si>
  <si>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</si>
  <si>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</si>
  <si>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</si>
  <si>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</si>
  <si>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</si>
  <si>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</si>
  <si>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</si>
  <si>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</si>
  <si>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</si>
  <si>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</si>
  <si>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</si>
  <si>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</si>
  <si>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</si>
  <si>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</si>
  <si>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</si>
  <si>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</si>
  <si>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</si>
  <si>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</si>
  <si>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</si>
  <si>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</si>
  <si>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</si>
  <si>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</si>
  <si>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</si>
  <si>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</si>
  <si>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</si>
  <si>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</si>
  <si>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</si>
  <si>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</si>
  <si>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</si>
  <si>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</si>
  <si>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</si>
  <si>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</si>
  <si>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</si>
  <si>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</si>
  <si>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</si>
  <si>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</si>
  <si>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</si>
  <si>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</si>
  <si>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</si>
  <si>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</si>
  <si>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</si>
  <si>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</si>
  <si>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</si>
  <si>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</si>
  <si>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</si>
  <si>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</si>
  <si>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</si>
  <si>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</si>
  <si>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</si>
  <si>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</si>
  <si>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</si>
  <si>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</si>
  <si>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</si>
  <si>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</si>
  <si>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</si>
  <si>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</si>
  <si>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</si>
  <si>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</si>
  <si>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</si>
  <si>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</si>
  <si>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</si>
  <si>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</si>
  <si>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</si>
  <si>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</si>
  <si>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</si>
  <si>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</si>
  <si>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</si>
  <si>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</si>
  <si>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</si>
  <si>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</si>
  <si>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</si>
  <si>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</si>
  <si>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</si>
  <si>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</si>
  <si>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</si>
  <si>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</si>
  <si>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</si>
  <si>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</si>
  <si>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</si>
  <si>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</si>
  <si>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</si>
  <si>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</si>
  <si>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</si>
  <si>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</si>
  <si>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</si>
  <si>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</si>
  <si>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</si>
  <si>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</si>
  <si>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</si>
  <si>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</si>
  <si>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</si>
  <si>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</si>
  <si>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</si>
  <si>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</si>
  <si>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</si>
  <si>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</si>
  <si>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</si>
  <si>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</si>
  <si>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</si>
  <si>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</si>
  <si>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</si>
  <si>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</si>
  <si>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</si>
  <si>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</si>
  <si>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</si>
  <si>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</si>
  <si>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</si>
  <si>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</si>
  <si>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</si>
  <si>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</si>
  <si>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</si>
  <si>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</si>
  <si>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</si>
  <si>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</si>
  <si>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</si>
  <si>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</si>
  <si>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</si>
  <si>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</si>
  <si>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</si>
  <si>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</si>
  <si>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</si>
  <si>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</si>
  <si>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</si>
  <si>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</si>
  <si>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</si>
  <si>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</si>
  <si>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</si>
  <si>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</si>
  <si>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</si>
  <si>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</si>
  <si>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</si>
  <si>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</si>
  <si>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</si>
  <si>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</si>
  <si>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</si>
  <si>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</si>
  <si>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</si>
  <si>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</si>
  <si>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</si>
  <si>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</si>
  <si>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</si>
  <si>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</si>
  <si>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</si>
  <si>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</si>
  <si>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</si>
  <si>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</si>
  <si>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</si>
  <si>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</si>
  <si>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</si>
  <si>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</si>
  <si>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</si>
  <si>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</si>
  <si>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</si>
  <si>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</si>
  <si>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</si>
  <si>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</si>
  <si>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</si>
  <si>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</si>
  <si>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</si>
  <si>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</si>
  <si>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</si>
  <si>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</si>
  <si>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</si>
  <si>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</si>
  <si>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</si>
  <si>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</si>
  <si>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</si>
  <si>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</si>
  <si>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</si>
  <si>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</si>
  <si>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</si>
  <si>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</si>
  <si>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</si>
  <si>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</si>
  <si>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</si>
  <si>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</si>
  <si>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</si>
  <si>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</si>
  <si>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</si>
  <si>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</si>
  <si>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</si>
  <si>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</si>
  <si>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</si>
  <si>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</si>
  <si>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</si>
  <si>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</si>
  <si>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</si>
  <si>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</si>
  <si>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</si>
  <si>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</si>
  <si>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</si>
  <si>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</si>
  <si>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</si>
  <si>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</si>
  <si>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</si>
  <si>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</si>
  <si>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</si>
  <si>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</si>
  <si>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</si>
  <si>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</si>
  <si>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</si>
  <si>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</si>
  <si>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</si>
  <si>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</si>
  <si>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</si>
  <si>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</si>
  <si>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</si>
  <si>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</si>
  <si>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</si>
  <si>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</si>
  <si>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</si>
  <si>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</si>
  <si>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</si>
  <si>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</si>
  <si>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</si>
  <si>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</si>
  <si>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</si>
  <si>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</si>
  <si>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</si>
  <si>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</si>
  <si>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</si>
  <si>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</si>
  <si>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</si>
  <si>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</si>
  <si>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</si>
  <si>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</si>
  <si>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</si>
  <si>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</si>
  <si>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</si>
  <si>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</si>
  <si>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</si>
  <si>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</si>
  <si>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</si>
  <si>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</si>
  <si>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</si>
  <si>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</si>
  <si>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</si>
  <si>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</si>
  <si>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</si>
  <si>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</si>
  <si>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</si>
  <si>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</si>
  <si>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</si>
  <si>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</si>
  <si>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</si>
  <si>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</si>
  <si>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</si>
  <si>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</si>
  <si>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</si>
  <si>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</si>
  <si>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</si>
  <si>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</si>
  <si>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</si>
  <si>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</si>
  <si>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</si>
  <si>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</si>
  <si>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</si>
  <si>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</si>
  <si>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</si>
  <si>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</si>
  <si>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</si>
  <si>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</si>
  <si>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</si>
  <si>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</si>
  <si>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</si>
  <si>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</si>
  <si>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</si>
  <si>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</si>
  <si>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</si>
  <si>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</si>
  <si>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</si>
  <si>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</si>
  <si>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</si>
  <si>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</si>
  <si>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</si>
  <si>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</si>
  <si>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</si>
  <si>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</si>
  <si>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</si>
  <si>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</si>
  <si>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</si>
  <si>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</si>
  <si>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</si>
  <si>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</si>
  <si>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</si>
  <si>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</si>
  <si>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</si>
  <si>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</si>
  <si>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</si>
  <si>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</si>
  <si>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</si>
  <si>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</si>
  <si>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</si>
  <si>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</si>
  <si>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</si>
  <si>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</si>
  <si>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</si>
  <si>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</si>
  <si>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</si>
  <si>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</si>
  <si>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</si>
  <si>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</si>
  <si>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</si>
  <si>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</si>
  <si>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</si>
  <si>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</si>
  <si>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</si>
  <si>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</si>
  <si>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</si>
  <si>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</si>
  <si>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</si>
  <si>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</si>
  <si>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</si>
  <si>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</si>
  <si>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</si>
  <si>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</si>
  <si>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</si>
  <si>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</si>
  <si>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</si>
  <si>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</si>
  <si>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</si>
  <si>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</si>
  <si>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</si>
  <si>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</si>
  <si>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</si>
  <si>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</si>
  <si>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</si>
  <si>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</si>
  <si>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</si>
  <si>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</si>
  <si>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</si>
  <si>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</si>
  <si>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</si>
  <si>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</si>
  <si>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</si>
  <si>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</si>
  <si>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</si>
  <si>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</si>
  <si>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</si>
  <si>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</si>
  <si>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</si>
  <si>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</si>
  <si>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</si>
  <si>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</si>
  <si>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</si>
  <si>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</si>
  <si>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</si>
  <si>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</si>
  <si>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</si>
  <si>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</si>
  <si>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</si>
  <si>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</si>
  <si>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</si>
  <si>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</si>
  <si>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</si>
  <si>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</si>
  <si>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</si>
  <si>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</si>
  <si>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</si>
  <si>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</si>
  <si>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</si>
  <si>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</si>
  <si>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</si>
  <si>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</si>
  <si>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</si>
  <si>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</si>
  <si>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</si>
  <si>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</si>
  <si>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</si>
  <si>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</si>
  <si>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</si>
  <si>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</si>
  <si>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</si>
  <si>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</si>
  <si>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</si>
  <si>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</si>
  <si>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</si>
  <si>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</si>
  <si>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</si>
  <si>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</si>
  <si>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</si>
  <si>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</si>
  <si>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</si>
  <si>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</si>
  <si>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</si>
  <si>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</si>
  <si>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</si>
  <si>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</si>
  <si>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</si>
  <si>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</si>
  <si>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</si>
  <si>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</si>
  <si>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</si>
  <si>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</si>
  <si>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</si>
  <si>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</si>
  <si>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</si>
  <si>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</si>
  <si>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</si>
  <si>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</si>
  <si>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</si>
  <si>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</si>
  <si>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</si>
  <si>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</si>
  <si>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</si>
  <si>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</si>
  <si>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</si>
  <si>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</si>
  <si>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</si>
  <si>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</si>
  <si>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</si>
  <si>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</si>
  <si>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</si>
  <si>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</si>
  <si>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</si>
  <si>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</si>
  <si>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</si>
  <si>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</si>
  <si>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</si>
  <si>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</si>
  <si>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</si>
  <si>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</si>
  <si>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</si>
  <si>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</si>
  <si>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</si>
  <si>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</si>
  <si>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</si>
  <si>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</si>
  <si>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</si>
  <si>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</si>
  <si>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</si>
  <si>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</si>
  <si>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</si>
  <si>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</si>
  <si>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</si>
  <si>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</si>
  <si>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</si>
  <si>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</si>
  <si>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</si>
  <si>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</si>
  <si>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</si>
  <si>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</si>
  <si>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</si>
  <si>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</si>
  <si>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</si>
  <si>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</si>
  <si>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</si>
  <si>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</si>
  <si>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</si>
  <si>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</si>
  <si>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</si>
  <si>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</si>
  <si>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</si>
  <si>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</si>
  <si>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</si>
  <si>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</si>
  <si>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</si>
  <si>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</si>
  <si>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</si>
  <si>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</si>
  <si>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</si>
  <si>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</si>
  <si>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</si>
  <si>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</si>
  <si>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</si>
  <si>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</si>
  <si>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</si>
  <si>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</si>
  <si>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</si>
  <si>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</si>
  <si>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</si>
  <si>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</si>
  <si>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</si>
  <si>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</si>
  <si>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</si>
  <si>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</si>
  <si>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</si>
  <si>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</si>
  <si>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</si>
  <si>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</si>
  <si>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</si>
  <si>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</si>
  <si>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</si>
  <si>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</si>
  <si>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</si>
  <si>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</si>
  <si>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</si>
  <si>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</si>
  <si>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</si>
  <si>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</si>
  <si>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</si>
  <si>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</si>
  <si>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</si>
  <si>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</si>
  <si>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</si>
  <si>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</si>
  <si>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</si>
  <si>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</si>
  <si>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</si>
  <si>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</si>
  <si>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</si>
  <si>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</si>
  <si>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</si>
  <si>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</si>
  <si>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</si>
  <si>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</si>
  <si>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</si>
  <si>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</si>
  <si>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</si>
  <si>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</si>
  <si>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</si>
  <si>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</si>
  <si>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</si>
  <si>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</si>
  <si>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</si>
  <si>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</si>
  <si>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</si>
  <si>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</si>
  <si>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</si>
  <si>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</si>
  <si>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</si>
  <si>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</si>
  <si>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</si>
  <si>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</si>
  <si>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</si>
  <si>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</si>
  <si>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</si>
  <si>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</si>
  <si>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</si>
  <si>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</si>
  <si>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</si>
  <si>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</si>
  <si>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</si>
  <si>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</si>
  <si>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</si>
  <si>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</si>
  <si>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</si>
  <si>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</si>
  <si>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</si>
  <si>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</si>
  <si>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</si>
  <si>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</si>
  <si>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</si>
  <si>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</si>
  <si>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</si>
  <si>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</si>
  <si>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</si>
  <si>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</si>
  <si>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</si>
  <si>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</si>
  <si>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</si>
  <si>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</si>
  <si>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</si>
  <si>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</si>
  <si>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</si>
  <si>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</si>
  <si>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</si>
  <si>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</si>
  <si>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</si>
  <si>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</si>
  <si>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</si>
  <si>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</si>
  <si>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</si>
  <si>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</si>
  <si>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</si>
  <si>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</si>
  <si>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</si>
  <si>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</si>
  <si>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</si>
  <si>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</si>
  <si>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</si>
  <si>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</si>
  <si>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</si>
  <si>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</si>
  <si>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</si>
  <si>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</si>
  <si>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</si>
  <si>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</si>
  <si>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</si>
  <si>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</si>
  <si>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</si>
  <si>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</si>
  <si>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</si>
  <si>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</si>
  <si>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</si>
  <si>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</si>
  <si>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</si>
  <si>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</si>
  <si>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</si>
  <si>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</si>
  <si>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</si>
  <si>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</si>
  <si>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</si>
  <si>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</si>
  <si>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</si>
  <si>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</si>
  <si>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</si>
  <si>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</si>
  <si>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</si>
  <si>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</si>
  <si>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</si>
  <si>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</si>
  <si>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</si>
  <si>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</si>
  <si>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</si>
  <si>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</si>
  <si>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</si>
  <si>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</si>
  <si>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</si>
  <si>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</si>
  <si>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</si>
  <si>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</si>
  <si>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</si>
  <si>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</si>
  <si>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</si>
  <si>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</si>
  <si>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</si>
  <si>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</si>
  <si>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</si>
  <si>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</si>
  <si>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</si>
  <si>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</si>
  <si>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</si>
  <si>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</si>
  <si>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</si>
  <si>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</si>
  <si>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</si>
  <si>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</si>
  <si>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</si>
  <si>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</si>
  <si>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</si>
  <si>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</si>
  <si>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</si>
  <si>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</si>
  <si>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</si>
  <si>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</si>
  <si>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</si>
  <si>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</si>
  <si>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</si>
  <si>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</si>
  <si>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</si>
  <si>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</si>
  <si>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</si>
  <si>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</si>
  <si>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</si>
  <si>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</si>
  <si>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</si>
  <si>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</si>
  <si>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</si>
  <si>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</si>
  <si>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</si>
  <si>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</si>
  <si>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</si>
  <si>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</si>
  <si>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</si>
  <si>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</si>
  <si>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</si>
  <si>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</si>
  <si>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</si>
  <si>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</si>
  <si>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</si>
  <si>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</si>
  <si>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</si>
  <si>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</si>
  <si>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</si>
  <si>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</si>
  <si>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</si>
  <si>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</si>
  <si>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</si>
  <si>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</si>
  <si>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</si>
  <si>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</si>
  <si>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</si>
  <si>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</si>
  <si>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</si>
  <si>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</si>
  <si>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</si>
  <si>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</si>
  <si>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</si>
  <si>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</si>
  <si>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</si>
  <si>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</si>
  <si>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</si>
  <si>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</si>
  <si>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</si>
  <si>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</si>
  <si>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</si>
  <si>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</si>
  <si>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</si>
  <si>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</si>
  <si>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</si>
  <si>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</si>
  <si>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</si>
  <si>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</si>
  <si>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</si>
  <si>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</si>
  <si>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</si>
  <si>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</si>
  <si>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</si>
  <si>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</si>
  <si>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</si>
  <si>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</si>
  <si>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</si>
  <si>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</si>
  <si>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</si>
  <si>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</si>
  <si>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</si>
  <si>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</si>
  <si>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</si>
  <si>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</si>
  <si>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</si>
  <si>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</si>
  <si>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</si>
  <si>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</si>
  <si>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</si>
  <si>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</si>
  <si>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</si>
  <si>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</si>
  <si>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</si>
  <si>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</si>
  <si>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</si>
  <si>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</si>
  <si>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</si>
  <si>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</si>
  <si>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</si>
  <si>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</si>
  <si>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</si>
  <si>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</si>
  <si>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</si>
  <si>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</si>
  <si>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</si>
  <si>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</si>
  <si>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</si>
  <si>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</si>
  <si>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</si>
  <si>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</si>
  <si>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</si>
  <si>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</si>
  <si>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</si>
  <si>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</si>
  <si>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</si>
  <si>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</si>
  <si>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</si>
  <si>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</si>
  <si>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</si>
  <si>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</si>
  <si>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</si>
  <si>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</si>
  <si>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</si>
  <si>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</si>
  <si>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</si>
  <si>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</si>
  <si>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</si>
  <si>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</si>
  <si>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</si>
  <si>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</si>
  <si>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</si>
  <si>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</si>
  <si>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</si>
  <si>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</si>
  <si>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</si>
  <si>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</si>
  <si>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</si>
  <si>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</si>
  <si>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</si>
  <si>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</si>
  <si>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</si>
  <si>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</si>
  <si>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</si>
  <si>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</si>
  <si>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</si>
  <si>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</si>
  <si>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</si>
  <si>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</si>
  <si>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</si>
  <si>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</si>
  <si>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</si>
  <si>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</si>
  <si>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</si>
  <si>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</si>
  <si>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</si>
  <si>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</si>
  <si>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</si>
  <si>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</si>
  <si>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</si>
  <si>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</si>
  <si>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</si>
  <si>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</si>
  <si>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</si>
  <si>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</si>
  <si>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</si>
  <si>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</si>
  <si>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</si>
  <si>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</si>
  <si>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</si>
  <si>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</si>
  <si>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</si>
  <si>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</si>
  <si>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</si>
  <si>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</si>
  <si>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</si>
  <si>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</si>
  <si>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</si>
  <si>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</si>
  <si>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</si>
  <si>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</si>
  <si>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</si>
  <si>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</si>
  <si>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</si>
  <si>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</si>
  <si>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</si>
  <si>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</si>
  <si>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</si>
  <si>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</si>
  <si>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</si>
  <si>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</si>
  <si>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</si>
  <si>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</si>
  <si>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</si>
  <si>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</si>
  <si>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</si>
  <si>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</si>
  <si>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</si>
  <si>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</si>
  <si>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</si>
  <si>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</si>
  <si>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</si>
  <si>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</si>
  <si>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</si>
  <si>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</si>
  <si>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</si>
  <si>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</si>
  <si>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</si>
  <si>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</si>
  <si>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</si>
  <si>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</si>
  <si>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</si>
  <si>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</si>
  <si>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</si>
  <si>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</si>
  <si>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</si>
  <si>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</si>
  <si>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</si>
  <si>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</si>
  <si>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</si>
  <si>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</si>
  <si>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</si>
  <si>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</si>
  <si>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</si>
  <si>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</si>
  <si>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</si>
  <si>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</si>
  <si>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</si>
  <si>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</si>
  <si>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</si>
  <si>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</si>
  <si>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</si>
  <si>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</si>
  <si>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</si>
  <si>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</si>
  <si>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</si>
  <si>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</si>
  <si>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</si>
  <si>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</si>
  <si>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</si>
  <si>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</si>
  <si>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</si>
  <si>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</si>
  <si>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</si>
  <si>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</si>
  <si>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</si>
  <si>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</si>
  <si>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</si>
  <si>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</si>
  <si>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</si>
  <si>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</si>
  <si>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</si>
  <si>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</si>
  <si>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</si>
  <si>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</si>
  <si>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</si>
  <si>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</si>
  <si>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</si>
  <si>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</si>
  <si>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</si>
  <si>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</si>
  <si>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</si>
  <si>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</si>
  <si>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</si>
  <si>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</si>
  <si>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</si>
  <si>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</si>
  <si>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</si>
  <si>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</si>
  <si>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</si>
  <si>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</si>
  <si>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</si>
  <si>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</si>
  <si>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</si>
  <si>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</si>
  <si>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</si>
  <si>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</si>
  <si>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</si>
  <si>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</si>
  <si>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</si>
  <si>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</si>
  <si>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</si>
  <si>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</si>
  <si>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</si>
  <si>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</si>
  <si>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</si>
  <si>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</si>
  <si>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</si>
  <si>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</si>
  <si>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</si>
  <si>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</si>
  <si>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</si>
  <si>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</si>
  <si>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</si>
  <si>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</si>
  <si>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</si>
  <si>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</si>
  <si>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</si>
  <si>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</si>
  <si>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</si>
  <si>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</si>
  <si>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</si>
  <si>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</si>
  <si>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</si>
  <si>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</si>
  <si>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</si>
  <si>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</si>
  <si>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</si>
  <si>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</si>
  <si>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</si>
  <si>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</si>
  <si>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</si>
  <si>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</si>
  <si>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</si>
  <si>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</si>
  <si>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</si>
  <si>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</si>
  <si>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</si>
  <si>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</si>
  <si>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</si>
  <si>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</si>
  <si>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</si>
  <si>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</si>
  <si>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</si>
  <si>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</si>
  <si>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</si>
  <si>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</si>
  <si>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</si>
  <si>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</si>
  <si>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</si>
  <si>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</si>
  <si>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</si>
  <si>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</si>
  <si>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</si>
  <si>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</si>
  <si>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</si>
  <si>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</si>
  <si>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</si>
  <si>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</si>
  <si>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</si>
  <si>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</si>
  <si>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</si>
  <si>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</si>
  <si>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</si>
  <si>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</si>
  <si>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</si>
  <si>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</si>
  <si>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</si>
  <si>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</si>
  <si>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</si>
  <si>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</si>
  <si>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</si>
  <si>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</si>
  <si>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</si>
  <si>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</si>
  <si>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</si>
  <si>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</si>
  <si>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</si>
  <si>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</si>
  <si>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</si>
  <si>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</si>
  <si>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</si>
  <si>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</si>
  <si>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</si>
  <si>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</si>
  <si>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</si>
  <si>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</si>
  <si>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</si>
  <si>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</si>
  <si>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</si>
  <si>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</si>
  <si>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</si>
  <si>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</si>
  <si>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</si>
  <si>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</si>
  <si>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</si>
  <si>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</si>
  <si>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</si>
  <si>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</si>
  <si>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</si>
  <si>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</si>
  <si>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</si>
  <si>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</si>
  <si>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</si>
  <si>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</si>
  <si>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</si>
  <si>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</si>
  <si>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</si>
  <si>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</si>
  <si>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</si>
  <si>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</si>
  <si>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</si>
  <si>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</si>
  <si>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</si>
  <si>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</si>
  <si>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</si>
  <si>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</si>
  <si>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</si>
  <si>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</si>
  <si>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</si>
  <si>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</si>
  <si>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</si>
  <si>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</si>
  <si>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</si>
  <si>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</si>
  <si>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</si>
  <si>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</si>
  <si>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</si>
  <si>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</si>
  <si>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</si>
  <si>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</si>
  <si>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</si>
  <si>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</si>
  <si>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</si>
  <si>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</si>
  <si>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</si>
  <si>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</si>
  <si>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</si>
  <si>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</si>
  <si>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</si>
  <si>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</si>
  <si>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</si>
  <si>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</si>
  <si>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</si>
  <si>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</si>
  <si>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</si>
  <si>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</si>
  <si>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</si>
  <si>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</si>
  <si>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</si>
  <si>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</si>
  <si>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</si>
  <si>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</si>
  <si>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</si>
  <si>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</si>
  <si>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</si>
  <si>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</si>
  <si>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</si>
  <si>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</si>
  <si>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</si>
  <si>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</si>
  <si>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</si>
  <si>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</si>
  <si>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</si>
  <si>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</si>
  <si>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</si>
  <si>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</si>
  <si>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</si>
  <si>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</si>
  <si>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</si>
  <si>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</si>
  <si>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</si>
  <si>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</si>
  <si>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</si>
  <si>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</si>
  <si>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</si>
  <si>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</si>
  <si>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</si>
  <si>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</si>
  <si>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</si>
  <si>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</si>
  <si>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</si>
  <si>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</si>
  <si>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</si>
  <si>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</si>
  <si>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</si>
  <si>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</si>
  <si>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</si>
  <si>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</si>
  <si>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</si>
  <si>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</si>
  <si>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</si>
  <si>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</si>
  <si>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</si>
  <si>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</si>
  <si>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</si>
  <si>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</si>
  <si>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</si>
  <si>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</si>
  <si>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</si>
  <si>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</si>
  <si>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</si>
  <si>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</si>
  <si>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</si>
  <si>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</si>
  <si>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</si>
  <si>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</si>
  <si>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</si>
  <si>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</si>
  <si>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</si>
  <si>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</si>
  <si>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</si>
  <si>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</si>
  <si>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</si>
  <si>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</si>
  <si>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</si>
  <si>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</si>
  <si>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</si>
  <si>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</si>
  <si>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</si>
  <si>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</si>
  <si>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</si>
  <si>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</si>
  <si>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</si>
  <si>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</si>
  <si>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</si>
  <si>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</si>
  <si>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</si>
  <si>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</si>
  <si>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</si>
  <si>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</si>
  <si>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</si>
  <si>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</si>
  <si>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</si>
  <si>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</si>
  <si>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</si>
  <si>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</si>
  <si>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</si>
  <si>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</si>
  <si>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</si>
  <si>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</si>
  <si>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</si>
  <si>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</si>
  <si>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</si>
  <si>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</si>
  <si>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</si>
  <si>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</si>
  <si>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</si>
  <si>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</si>
  <si>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</si>
  <si>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</si>
  <si>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</si>
  <si>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</si>
  <si>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</si>
  <si>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</si>
  <si>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</si>
  <si>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</si>
  <si>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</si>
  <si>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</si>
  <si>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</si>
  <si>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</si>
  <si>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</si>
  <si>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</si>
  <si>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</si>
  <si>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</si>
  <si>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</si>
  <si>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</si>
  <si>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</si>
  <si>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</si>
  <si>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</si>
  <si>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</si>
  <si>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</si>
  <si>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</si>
  <si>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</si>
  <si>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</si>
  <si>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</si>
  <si>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</si>
  <si>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</si>
  <si>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</si>
  <si>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</si>
  <si>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</si>
  <si>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</si>
  <si>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</si>
  <si>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</si>
  <si>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</si>
  <si>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</si>
  <si>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</si>
  <si>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</si>
  <si>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</si>
  <si>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</si>
  <si>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</si>
  <si>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</si>
  <si>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</si>
  <si>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</si>
  <si>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</si>
  <si>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</si>
  <si>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</si>
  <si>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</si>
  <si>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</si>
  <si>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</si>
  <si>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</si>
  <si>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</si>
  <si>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</si>
  <si>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</si>
  <si>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</si>
  <si>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</si>
  <si>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</si>
  <si>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</si>
  <si>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</si>
  <si>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</si>
  <si>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</si>
  <si>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</si>
  <si>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</si>
  <si>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</si>
  <si>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</si>
  <si>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</si>
  <si>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</si>
  <si>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</si>
  <si>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</si>
  <si>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</si>
  <si>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</si>
  <si>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</si>
  <si>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</si>
  <si>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</si>
  <si>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</si>
  <si>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</si>
  <si>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</si>
  <si>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</si>
  <si>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</si>
  <si>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</si>
  <si>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</si>
  <si>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</si>
  <si>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</si>
  <si>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</si>
  <si>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</si>
  <si>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</si>
  <si>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</si>
  <si>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</si>
  <si>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</si>
  <si>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</si>
  <si>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</si>
  <si>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</si>
  <si>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</si>
  <si>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</si>
  <si>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</si>
  <si>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</si>
  <si>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</si>
  <si>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</si>
  <si>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</si>
  <si>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</si>
  <si>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</si>
  <si>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</si>
  <si>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</si>
  <si>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</si>
  <si>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</si>
  <si>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</si>
  <si>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</si>
  <si>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</si>
  <si>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</si>
  <si>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</si>
  <si>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</si>
  <si>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</si>
  <si>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</si>
  <si>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</si>
  <si>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</si>
  <si>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</si>
  <si>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</si>
  <si>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</si>
  <si>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</si>
  <si>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</si>
  <si>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</si>
  <si>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</si>
  <si>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</si>
  <si>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</si>
  <si>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</si>
  <si>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</si>
  <si>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</si>
  <si>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</si>
  <si>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</si>
  <si>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</si>
  <si>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</si>
  <si>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</si>
  <si>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</si>
  <si>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</si>
  <si>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</si>
  <si>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</si>
  <si>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</si>
  <si>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</si>
  <si>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</si>
  <si>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</si>
  <si>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</si>
  <si>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</si>
  <si>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</si>
  <si>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</si>
  <si>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</si>
  <si>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</si>
  <si>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</si>
  <si>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</si>
  <si>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</si>
  <si>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</si>
  <si>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</si>
  <si>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</si>
  <si>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</si>
  <si>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</si>
  <si>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</si>
  <si>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</si>
  <si>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</si>
  <si>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</si>
  <si>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</si>
  <si>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</si>
  <si>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</si>
  <si>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</si>
  <si>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</si>
  <si>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</si>
  <si>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</si>
  <si>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</si>
  <si>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</si>
  <si>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</si>
  <si>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</si>
  <si>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</si>
  <si>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</si>
  <si>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</si>
  <si>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</si>
  <si>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</si>
  <si>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</si>
  <si>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</si>
  <si>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</si>
  <si>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</si>
  <si>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</si>
  <si>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</si>
  <si>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</si>
  <si>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</si>
  <si>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</si>
  <si>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</si>
  <si>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</si>
  <si>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</si>
  <si>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</si>
  <si>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</si>
  <si>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</si>
  <si>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</si>
  <si>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</si>
  <si>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</si>
  <si>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</si>
  <si>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</si>
  <si>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</si>
  <si>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</si>
  <si>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</si>
  <si>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</si>
  <si>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</si>
  <si>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</si>
  <si>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</si>
  <si>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</si>
  <si>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</si>
  <si>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</si>
  <si>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</si>
  <si>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</si>
  <si>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</si>
  <si>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</si>
  <si>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</si>
  <si>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</si>
  <si>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</si>
  <si>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</si>
  <si>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</si>
  <si>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</si>
  <si>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</si>
  <si>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</si>
  <si>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</si>
  <si>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</si>
  <si>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</si>
  <si>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</si>
  <si>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</si>
  <si>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</si>
  <si>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</si>
  <si>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</si>
  <si>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</si>
  <si>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</si>
  <si>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</si>
  <si>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</si>
  <si>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</si>
  <si>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</si>
  <si>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</si>
  <si>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</si>
  <si>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</si>
  <si>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</si>
  <si>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</si>
  <si>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</si>
  <si>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</si>
  <si>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</si>
  <si>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</si>
  <si>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</si>
  <si>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</si>
  <si>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</si>
  <si>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</si>
  <si>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</si>
  <si>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</si>
  <si>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</si>
  <si>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</si>
  <si>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</si>
  <si>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</si>
  <si>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</si>
  <si>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</si>
  <si>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</si>
  <si>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</si>
  <si>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</si>
  <si>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</si>
  <si>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</si>
  <si>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</si>
  <si>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</si>
  <si>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</si>
  <si>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</si>
  <si>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</si>
  <si>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</si>
  <si>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</si>
  <si>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</si>
  <si>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</si>
  <si>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</si>
  <si>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</si>
  <si>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</si>
  <si>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</si>
  <si>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</si>
  <si>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</si>
  <si>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</si>
  <si>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</si>
  <si>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</si>
  <si>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</si>
  <si>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</si>
  <si>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</si>
  <si>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</si>
  <si>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</si>
  <si>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</si>
  <si>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</si>
  <si>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</si>
  <si>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</si>
  <si>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</si>
  <si>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</si>
  <si>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</si>
  <si>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</si>
  <si>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</si>
  <si>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</si>
  <si>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</si>
  <si>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</si>
  <si>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</si>
  <si>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</si>
  <si>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</si>
  <si>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</si>
  <si>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</si>
  <si>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</si>
  <si>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</si>
  <si>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</si>
  <si>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</si>
  <si>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</si>
  <si>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</si>
  <si>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</si>
  <si>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</si>
  <si>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</si>
  <si>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</si>
  <si>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</si>
  <si>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</si>
  <si>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</si>
  <si>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</si>
  <si>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</si>
  <si>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</si>
  <si>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</si>
  <si>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</si>
  <si>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</si>
  <si>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</si>
  <si>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</si>
  <si>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</si>
  <si>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</si>
  <si>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</si>
  <si>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</si>
  <si>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</si>
  <si>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</si>
  <si>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</si>
  <si>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</si>
  <si>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</si>
  <si>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</si>
  <si>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</si>
  <si>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</si>
  <si>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</si>
  <si>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</si>
  <si>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</si>
  <si>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</si>
  <si>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</si>
  <si>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</si>
  <si>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</si>
  <si>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</si>
  <si>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</si>
  <si>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</si>
  <si>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</si>
  <si>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</si>
  <si>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</si>
  <si>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</si>
  <si>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</si>
  <si>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</si>
  <si>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</si>
  <si>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</si>
  <si>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</si>
  <si>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</si>
  <si>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</si>
  <si>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</si>
  <si>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</si>
  <si>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</si>
  <si>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</si>
  <si>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</si>
  <si>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</si>
  <si>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</si>
  <si>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</si>
  <si>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</si>
  <si>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</si>
  <si>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</si>
  <si>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</si>
  <si>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</si>
  <si>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</si>
  <si>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</si>
  <si>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</si>
  <si>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</si>
  <si>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</si>
  <si>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</si>
  <si>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</si>
  <si>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</si>
  <si>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</si>
  <si>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</si>
  <si>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</si>
  <si>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</si>
  <si>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</si>
  <si>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</si>
  <si>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</si>
  <si>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</si>
  <si>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</si>
  <si>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</si>
  <si>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</si>
  <si>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</si>
  <si>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</si>
  <si>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</si>
  <si>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</si>
  <si>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</si>
  <si>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</si>
  <si>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</si>
  <si>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</si>
  <si>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</si>
  <si>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</si>
  <si>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</si>
  <si>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</si>
  <si>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</si>
  <si>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</si>
  <si>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</si>
  <si>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</si>
  <si>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</si>
  <si>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</si>
  <si>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</si>
  <si>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</si>
  <si>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</si>
  <si>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</si>
  <si>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</si>
  <si>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</si>
  <si>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</si>
  <si>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</si>
  <si>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</si>
  <si>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</si>
  <si>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</si>
  <si>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</si>
  <si>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</si>
  <si>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</si>
  <si>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</si>
  <si>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</si>
  <si>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</si>
  <si>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</si>
  <si>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</si>
  <si>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</si>
  <si>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</si>
  <si>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</si>
  <si>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</si>
  <si>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</si>
  <si>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</si>
  <si>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</si>
  <si>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</si>
  <si>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</si>
  <si>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</si>
  <si>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</si>
  <si>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</si>
  <si>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</si>
  <si>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</si>
  <si>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</si>
  <si>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</si>
  <si>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</si>
  <si>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</si>
  <si>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</si>
  <si>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</si>
  <si>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</si>
  <si>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</si>
  <si>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</si>
  <si>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</si>
  <si>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</si>
  <si>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</si>
  <si>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</si>
  <si>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</si>
  <si>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</si>
  <si>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</si>
  <si>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</si>
  <si>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</si>
  <si>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</si>
  <si>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</si>
  <si>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</si>
  <si>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</si>
  <si>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</si>
  <si>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</si>
  <si>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</si>
  <si>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</si>
  <si>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</si>
  <si>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</si>
  <si>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</si>
  <si>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</si>
  <si>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</si>
  <si>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</si>
  <si>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</si>
  <si>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</si>
  <si>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</si>
  <si>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</si>
  <si>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</si>
  <si>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</si>
  <si>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</si>
  <si>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</si>
  <si>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</si>
  <si>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</si>
  <si>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</si>
  <si>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</si>
  <si>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</si>
  <si>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</si>
  <si>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</si>
  <si>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</si>
  <si>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</si>
  <si>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</si>
  <si>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</si>
  <si>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</si>
  <si>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</si>
  <si>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</si>
  <si>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</si>
  <si>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</si>
  <si>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</si>
  <si>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</si>
  <si>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</si>
  <si>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</si>
  <si>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</si>
  <si>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</si>
  <si>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</si>
  <si>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</si>
  <si>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</si>
  <si>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</si>
  <si>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</si>
  <si>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</si>
  <si>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</si>
  <si>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</si>
  <si>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</si>
  <si>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</si>
  <si>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</si>
  <si>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</si>
  <si>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</si>
  <si>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</si>
  <si>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</si>
  <si>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</si>
  <si>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</si>
  <si>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</si>
  <si>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</si>
  <si>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</si>
  <si>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</si>
  <si>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</si>
  <si>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</si>
  <si>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</si>
  <si>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</si>
  <si>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</si>
  <si>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</si>
  <si>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</si>
  <si>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</si>
  <si>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</si>
  <si>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</si>
  <si>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</si>
  <si>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</si>
  <si>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</si>
  <si>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</si>
  <si>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</si>
  <si>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</si>
  <si>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</si>
  <si>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</si>
  <si>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</si>
  <si>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</si>
  <si>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</si>
  <si>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</si>
  <si>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</si>
  <si>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</si>
  <si>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</si>
  <si>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</si>
  <si>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</si>
  <si>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</si>
  <si>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</si>
  <si>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</si>
  <si>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</si>
  <si>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</si>
  <si>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</si>
  <si>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</si>
  <si>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</si>
  <si>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</si>
  <si>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</si>
  <si>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</si>
  <si>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</si>
  <si>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</si>
  <si>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</si>
  <si>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</si>
  <si>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</si>
  <si>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</si>
  <si>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</si>
  <si>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</si>
  <si>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</si>
  <si>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</si>
  <si>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</si>
  <si>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</si>
  <si>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</si>
  <si>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</si>
  <si>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</si>
  <si>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</si>
  <si>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</si>
  <si>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</si>
  <si>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</si>
  <si>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</si>
  <si>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</si>
  <si>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</si>
  <si>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</si>
  <si>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</si>
  <si>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</si>
  <si>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</si>
  <si>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</si>
  <si>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</si>
  <si>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</si>
  <si>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</si>
  <si>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</si>
  <si>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</si>
  <si>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</si>
  <si>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</si>
  <si>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</si>
  <si>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</si>
  <si>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</si>
  <si>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</si>
  <si>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</si>
  <si>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</si>
  <si>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</si>
  <si>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</si>
  <si>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</si>
  <si>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</si>
  <si>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</si>
  <si>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</si>
  <si>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</si>
  <si>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</si>
  <si>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</si>
  <si>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</si>
  <si>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</si>
  <si>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</si>
  <si>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</si>
  <si>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</si>
  <si>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</si>
  <si>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</si>
  <si>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</si>
  <si>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</si>
  <si>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</si>
  <si>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</si>
  <si>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</si>
  <si>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</si>
  <si>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</si>
  <si>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</si>
  <si>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</si>
  <si>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</si>
  <si>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</si>
  <si>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</si>
  <si>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</si>
  <si>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</si>
  <si>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</si>
  <si>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</si>
  <si>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</si>
  <si>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</si>
  <si>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</si>
  <si>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</si>
  <si>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</si>
  <si>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</si>
  <si>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</si>
  <si>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</si>
  <si>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</si>
  <si>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</si>
  <si>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</si>
  <si>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</si>
  <si>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</si>
  <si>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</si>
  <si>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</si>
  <si>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</si>
  <si>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</si>
  <si>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</si>
  <si>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</si>
  <si>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</si>
  <si>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</si>
  <si>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</si>
  <si>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</si>
  <si>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</si>
  <si>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</si>
  <si>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</si>
  <si>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</si>
  <si>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</si>
  <si>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</si>
  <si>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</si>
  <si>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</si>
  <si>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</si>
  <si>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</si>
  <si>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</si>
  <si>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</si>
  <si>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</si>
  <si>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</si>
  <si>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</si>
  <si>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</si>
  <si>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</si>
  <si>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</si>
  <si>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</si>
  <si>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</si>
  <si>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</si>
  <si>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</si>
  <si>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</si>
  <si>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</si>
  <si>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</si>
  <si>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</si>
  <si>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</si>
  <si>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</si>
  <si>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</si>
  <si>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</si>
  <si>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</si>
  <si>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</si>
  <si>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</si>
  <si>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</si>
  <si>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</si>
  <si>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</si>
  <si>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</si>
  <si>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</si>
  <si>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</si>
  <si>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</si>
  <si>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</si>
  <si>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</si>
  <si>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</si>
  <si>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</si>
  <si>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</si>
  <si>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</si>
  <si>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</si>
  <si>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</si>
  <si>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</si>
  <si>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</si>
  <si>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</si>
  <si>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</si>
  <si>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</si>
  <si>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</si>
  <si>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</si>
  <si>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</si>
  <si>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</si>
  <si>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</si>
  <si>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</si>
  <si>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</si>
  <si>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</si>
  <si>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</si>
  <si>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</si>
  <si>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</si>
  <si>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</si>
  <si>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</si>
  <si>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</si>
  <si>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</si>
  <si>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</si>
  <si>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</si>
  <si>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</si>
  <si>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</si>
  <si>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</si>
  <si>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</si>
  <si>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</si>
  <si>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</si>
  <si>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</si>
  <si>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</si>
  <si>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</si>
  <si>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</si>
  <si>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</si>
  <si>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</si>
  <si>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</si>
  <si>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</si>
  <si>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</si>
  <si>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</si>
  <si>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</si>
  <si>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</si>
  <si>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</si>
  <si>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</si>
  <si>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</si>
  <si>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</si>
  <si>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</si>
  <si>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</si>
  <si>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</si>
  <si>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</si>
  <si>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</si>
  <si>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</si>
  <si>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</si>
  <si>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</si>
  <si>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</si>
  <si>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</si>
  <si>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</si>
  <si>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</si>
  <si>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</si>
  <si>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</si>
  <si>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</si>
  <si>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</si>
  <si>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</si>
  <si>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</si>
  <si>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</si>
  <si>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</si>
  <si>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</si>
  <si>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</si>
  <si>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</si>
  <si>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</si>
  <si>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</si>
  <si>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</si>
  <si>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</si>
  <si>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</si>
  <si>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</si>
  <si>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</si>
  <si>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</si>
  <si>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</si>
  <si>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</si>
  <si>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</si>
  <si>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</si>
  <si>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</si>
  <si>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</si>
  <si>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</si>
  <si>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</si>
  <si>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</si>
  <si>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</si>
  <si>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</si>
  <si>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</si>
  <si>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</si>
  <si>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</si>
  <si>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</si>
  <si>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</si>
  <si>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</si>
  <si>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</si>
  <si>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</si>
  <si>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</si>
  <si>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</si>
  <si>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</si>
  <si>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</si>
  <si>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</si>
  <si>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</si>
  <si>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</si>
  <si>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</si>
  <si>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</si>
  <si>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</si>
  <si>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</si>
  <si>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</si>
  <si>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</si>
  <si>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</si>
  <si>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</si>
  <si>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</si>
  <si>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</si>
  <si>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</si>
  <si>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</si>
  <si>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</si>
  <si>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</si>
  <si>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</si>
  <si>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</si>
  <si>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</si>
  <si>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</si>
  <si>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</si>
  <si>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</si>
  <si>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</si>
  <si>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</si>
  <si>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</si>
  <si>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</si>
  <si>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</si>
  <si>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</si>
  <si>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</si>
  <si>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</si>
  <si>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</si>
  <si>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</si>
  <si>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</si>
  <si>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</si>
  <si>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</si>
  <si>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</si>
  <si>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</si>
  <si>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</si>
  <si>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</si>
  <si>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</si>
  <si>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</si>
  <si>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</si>
  <si>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</si>
  <si>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</si>
  <si>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</si>
  <si>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</si>
  <si>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</si>
  <si>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</si>
  <si>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</si>
  <si>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</si>
  <si>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</si>
  <si>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</si>
  <si>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</si>
  <si>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</si>
  <si>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</si>
  <si>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</si>
  <si>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</si>
  <si>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</si>
  <si>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</si>
  <si>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</si>
  <si>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</si>
  <si>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</si>
  <si>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</si>
  <si>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</si>
  <si>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</si>
  <si>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</si>
  <si>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</si>
  <si>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</si>
  <si>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</si>
  <si>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</si>
  <si>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</si>
  <si>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</si>
  <si>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</si>
  <si>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</si>
  <si>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</si>
  <si>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</si>
  <si>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</si>
  <si>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</si>
  <si>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</si>
  <si>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</si>
  <si>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</si>
  <si>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</si>
  <si>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</si>
  <si>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</si>
  <si>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</si>
  <si>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</si>
  <si>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</si>
  <si>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</si>
  <si>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</si>
  <si>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</si>
  <si>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</si>
  <si>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</si>
  <si>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</si>
  <si>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</si>
  <si>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</si>
  <si>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</si>
  <si>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</si>
  <si>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</si>
  <si>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</si>
  <si>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</si>
  <si>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</si>
  <si>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</si>
  <si>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</si>
  <si>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</si>
  <si>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</si>
  <si>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</si>
  <si>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</si>
  <si>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</si>
  <si>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</si>
  <si>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</si>
  <si>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</si>
  <si>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</si>
  <si>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</si>
  <si>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</si>
  <si>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</si>
  <si>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</si>
  <si>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</si>
  <si>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</si>
  <si>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</si>
  <si>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</si>
  <si>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</si>
  <si>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</si>
  <si>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</si>
  <si>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</si>
  <si>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</si>
  <si>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</si>
  <si>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</si>
  <si>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</si>
  <si>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</si>
  <si>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</si>
  <si>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</si>
  <si>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</si>
  <si>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</si>
  <si>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</si>
  <si>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</si>
  <si>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</si>
  <si>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</si>
  <si>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</si>
  <si>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</si>
  <si>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</si>
  <si>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</si>
  <si>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</si>
  <si>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</si>
  <si>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</si>
  <si>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</si>
  <si>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</si>
  <si>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</si>
  <si>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</si>
  <si>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</si>
  <si>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</si>
  <si>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</si>
  <si>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</si>
  <si>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</si>
  <si>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</si>
  <si>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</si>
  <si>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</si>
  <si>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</si>
  <si>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</si>
  <si>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</si>
  <si>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</si>
  <si>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</si>
  <si>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</si>
  <si>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</si>
  <si>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</si>
  <si>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</si>
  <si>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</si>
  <si>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</si>
  <si>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</si>
  <si>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</si>
  <si>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</si>
  <si>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</si>
  <si>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</si>
  <si>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</si>
  <si>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</si>
  <si>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</si>
  <si>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</si>
  <si>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</si>
  <si>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</si>
  <si>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</si>
  <si>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</si>
  <si>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</si>
  <si>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</si>
  <si>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</si>
  <si>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</si>
  <si>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</si>
  <si>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</si>
  <si>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</si>
  <si>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</si>
  <si>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</si>
  <si>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</si>
  <si>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</si>
  <si>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</si>
  <si>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</si>
  <si>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</si>
  <si>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</si>
  <si>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</si>
  <si>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</si>
  <si>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</si>
  <si>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</si>
  <si>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</si>
  <si>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</si>
  <si>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</si>
  <si>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</si>
  <si>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</si>
  <si>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</si>
  <si>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</si>
  <si>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</si>
  <si>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</si>
  <si>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</si>
  <si>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</si>
  <si>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</si>
  <si>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</si>
  <si>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</si>
  <si>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</si>
  <si>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</si>
  <si>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</si>
  <si>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</si>
  <si>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</si>
  <si>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</si>
  <si>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</si>
  <si>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</si>
  <si>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</si>
  <si>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</si>
  <si>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</si>
  <si>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</si>
  <si>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</si>
  <si>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</si>
  <si>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</si>
  <si>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</si>
  <si>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</si>
  <si>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</si>
  <si>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</si>
  <si>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</si>
  <si>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</si>
  <si>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</si>
  <si>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</si>
  <si>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</si>
  <si>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</si>
  <si>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</si>
  <si>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</si>
  <si>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</si>
  <si>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</si>
  <si>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</si>
  <si>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</si>
  <si>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</si>
  <si>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</si>
  <si>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</si>
  <si>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</si>
  <si>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</si>
  <si>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</si>
  <si>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</si>
  <si>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</si>
  <si>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</si>
  <si>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</si>
  <si>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</si>
  <si>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</si>
  <si>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</si>
  <si>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</si>
  <si>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</si>
  <si>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</si>
  <si>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</si>
  <si>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</si>
  <si>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</si>
  <si>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</si>
  <si>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</si>
  <si>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</si>
  <si>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</si>
  <si>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</si>
  <si>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</si>
  <si>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</si>
  <si>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</si>
  <si>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</si>
  <si>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</si>
  <si>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</si>
  <si>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</si>
  <si>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</si>
  <si>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</si>
  <si>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</si>
  <si>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</si>
  <si>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</si>
  <si>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</si>
  <si>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</si>
  <si>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</si>
  <si>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</si>
  <si>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</si>
  <si>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</si>
  <si>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</si>
  <si>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</si>
  <si>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</si>
  <si>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</si>
  <si>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</si>
  <si>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</si>
  <si>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</si>
  <si>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</si>
  <si>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</si>
  <si>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</si>
  <si>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</si>
  <si>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</si>
  <si>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</si>
  <si>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</si>
  <si>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</si>
  <si>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</si>
  <si>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</si>
  <si>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</si>
  <si>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</si>
  <si>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</si>
  <si>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</si>
  <si>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</si>
  <si>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</si>
  <si>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</si>
  <si>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</si>
  <si>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</si>
  <si>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</si>
  <si>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</si>
  <si>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</si>
  <si>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</si>
  <si>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</si>
  <si>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</si>
  <si>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</si>
  <si>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</si>
  <si>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</si>
  <si>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</si>
  <si>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</si>
  <si>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</si>
  <si>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</si>
  <si>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</si>
  <si>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</si>
  <si>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</si>
  <si>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</si>
  <si>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</si>
  <si>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</si>
  <si>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</si>
  <si>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</si>
  <si>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</si>
  <si>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</si>
  <si>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</si>
  <si>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</si>
  <si>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</si>
  <si>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</si>
  <si>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</si>
  <si>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</si>
  <si>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</si>
  <si>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</si>
  <si>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</si>
  <si>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</si>
  <si>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</si>
  <si>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</si>
  <si>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</si>
  <si>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</si>
  <si>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</si>
  <si>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</si>
  <si>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</si>
  <si>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</si>
  <si>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</si>
  <si>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</si>
  <si>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</si>
  <si>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</si>
  <si>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</si>
  <si>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</si>
  <si>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</si>
  <si>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</si>
  <si>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</si>
  <si>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</si>
  <si>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</si>
  <si>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</si>
  <si>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</si>
  <si>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</si>
  <si>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</si>
  <si>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</si>
  <si>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</si>
  <si>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</si>
  <si>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</si>
  <si>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</si>
  <si>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</si>
  <si>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</si>
  <si>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</si>
  <si>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</si>
  <si>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</si>
  <si>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</si>
  <si>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</si>
  <si>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</si>
  <si>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</si>
  <si>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</si>
  <si>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</si>
  <si>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</si>
  <si>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</si>
  <si>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</si>
  <si>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</si>
  <si>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</si>
  <si>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</si>
  <si>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</si>
  <si>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</si>
  <si>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</si>
  <si>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</si>
  <si>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</si>
  <si>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</si>
  <si>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</si>
  <si>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</si>
  <si>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</si>
  <si>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</si>
  <si>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</si>
  <si>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</si>
  <si>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</si>
  <si>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</si>
  <si>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</si>
  <si>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</si>
  <si>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</si>
  <si>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</si>
  <si>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</si>
  <si>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</si>
  <si>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</si>
  <si>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</si>
  <si>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</si>
  <si>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</si>
  <si>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</si>
  <si>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</si>
  <si>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</si>
  <si>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</si>
  <si>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</si>
  <si>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</si>
  <si>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</si>
  <si>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</si>
  <si>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</si>
  <si>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</si>
  <si>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</si>
  <si>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</si>
  <si>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</si>
  <si>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</si>
  <si>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</si>
  <si>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</si>
  <si>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</si>
  <si>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</si>
  <si>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</si>
  <si>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</si>
  <si>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</si>
  <si>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</si>
  <si>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</si>
  <si>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</si>
  <si>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</si>
  <si>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</si>
  <si>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</si>
  <si>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</si>
  <si>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</si>
  <si>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</si>
  <si>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</si>
  <si>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</si>
  <si>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</si>
  <si>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</si>
  <si>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</si>
  <si>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</si>
  <si>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</si>
  <si>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</si>
  <si>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</si>
  <si>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</si>
  <si>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</si>
  <si>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</si>
  <si>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</si>
  <si>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</si>
  <si>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</si>
  <si>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</si>
  <si>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</si>
  <si>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</si>
  <si>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</si>
  <si>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</si>
  <si>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</si>
  <si>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</si>
  <si>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</si>
  <si>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</si>
  <si>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</si>
  <si>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</si>
  <si>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</si>
  <si>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</si>
  <si>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</si>
  <si>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</si>
  <si>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</si>
  <si>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</si>
  <si>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</si>
  <si>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</si>
  <si>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</si>
  <si>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</si>
  <si>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</si>
  <si>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</si>
  <si>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</si>
  <si>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</si>
  <si>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</si>
  <si>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</si>
  <si>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</si>
  <si>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</si>
  <si>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</si>
  <si>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</si>
  <si>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</si>
  <si>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</si>
  <si>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</si>
  <si>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</si>
  <si>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</si>
  <si>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</si>
  <si>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</si>
  <si>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</si>
  <si>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</si>
  <si>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</si>
  <si>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</si>
  <si>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</si>
  <si>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</si>
  <si>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</si>
  <si>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</si>
  <si>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</si>
  <si>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</si>
  <si>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</si>
  <si>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</si>
  <si>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</si>
  <si>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</si>
  <si>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</si>
  <si>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</si>
  <si>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</si>
  <si>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</si>
  <si>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</si>
  <si>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</si>
  <si>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</si>
  <si>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</si>
  <si>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</si>
  <si>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</si>
  <si>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</si>
  <si>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</si>
  <si>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</si>
  <si>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</si>
  <si>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</si>
  <si>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</si>
  <si>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</si>
  <si>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</si>
  <si>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</si>
  <si>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</si>
  <si>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</si>
  <si>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</si>
  <si>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</si>
  <si>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</si>
  <si>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</si>
  <si>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</si>
  <si>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</si>
  <si>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</si>
  <si>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</si>
  <si>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</si>
  <si>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</si>
  <si>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</si>
  <si>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</si>
  <si>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</si>
  <si>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</si>
  <si>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</si>
  <si>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</si>
  <si>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</si>
  <si>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</si>
  <si>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</si>
  <si>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</si>
  <si>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</si>
  <si>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</si>
  <si>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</si>
  <si>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</si>
  <si>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</si>
  <si>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</si>
  <si>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</si>
  <si>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</si>
  <si>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</si>
  <si>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</si>
  <si>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</si>
  <si>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</si>
  <si>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</si>
  <si>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</si>
  <si>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</si>
  <si>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</si>
  <si>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</si>
  <si>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</si>
  <si>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</si>
  <si>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</si>
  <si>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</si>
  <si>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</si>
  <si>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</si>
  <si>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</si>
  <si>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</si>
  <si>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</si>
  <si>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</si>
  <si>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</si>
  <si>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</si>
  <si>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</si>
  <si>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</si>
  <si>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</si>
  <si>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</si>
  <si>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</si>
  <si>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</si>
  <si>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</si>
  <si>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</si>
  <si>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</si>
  <si>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</si>
  <si>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</si>
  <si>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</si>
  <si>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</si>
  <si>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</si>
  <si>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</si>
  <si>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</si>
  <si>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</si>
  <si>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</si>
  <si>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</si>
  <si>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</si>
  <si>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</si>
  <si>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</si>
  <si>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</si>
  <si>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</si>
  <si>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</si>
  <si>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</si>
  <si>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</si>
  <si>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</si>
  <si>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</si>
  <si>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</si>
  <si>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</si>
  <si>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</si>
  <si>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</si>
  <si>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</si>
  <si>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</si>
  <si>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</si>
  <si>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</si>
  <si>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</si>
  <si>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</si>
  <si>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</si>
  <si>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</si>
  <si>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</si>
  <si>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</si>
  <si>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</si>
  <si>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</si>
  <si>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</si>
  <si>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</si>
  <si>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</si>
  <si>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</si>
  <si>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</si>
  <si>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</si>
  <si>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</si>
  <si>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</si>
  <si>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</si>
  <si>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</si>
  <si>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</si>
  <si>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</si>
  <si>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</si>
  <si>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</si>
  <si>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</si>
  <si>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</si>
  <si>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</si>
  <si>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</si>
  <si>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</si>
  <si>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</si>
  <si>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</si>
  <si>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</si>
  <si>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</si>
  <si>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</si>
  <si>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</si>
  <si>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</si>
  <si>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</si>
  <si>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</si>
  <si>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</si>
  <si>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</si>
  <si>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</si>
  <si>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</si>
  <si>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</si>
  <si>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</si>
  <si>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</si>
  <si>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</si>
  <si>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</si>
  <si>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</si>
  <si>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</si>
  <si>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</si>
  <si>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</si>
  <si>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</si>
  <si>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</si>
  <si>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</si>
  <si>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</si>
  <si>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</si>
  <si>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</si>
  <si>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</si>
  <si>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</si>
  <si>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</si>
  <si>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</si>
  <si>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</si>
  <si>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</si>
  <si>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</si>
  <si>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</si>
  <si>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</si>
  <si>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</si>
  <si>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</si>
  <si>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</si>
  <si>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</si>
  <si>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</si>
  <si>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</si>
  <si>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</si>
  <si>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</si>
  <si>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</si>
  <si>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</si>
  <si>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</si>
  <si>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</si>
  <si>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</si>
  <si>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</si>
  <si>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</si>
  <si>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</si>
  <si>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</si>
  <si>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</si>
  <si>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</si>
  <si>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</si>
  <si>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</si>
  <si>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</si>
  <si>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</si>
  <si>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</si>
  <si>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</si>
  <si>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</si>
  <si>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</si>
  <si>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</si>
  <si>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</si>
  <si>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</si>
  <si>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</si>
  <si>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</si>
  <si>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</si>
  <si>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</si>
  <si>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</si>
  <si>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</si>
  <si>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</si>
  <si>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</si>
  <si>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</si>
  <si>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</si>
  <si>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</si>
  <si>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</si>
  <si>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</si>
  <si>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</si>
  <si>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</si>
  <si>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</si>
  <si>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</si>
  <si>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</si>
  <si>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</si>
  <si>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</si>
  <si>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</si>
  <si>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</si>
  <si>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</si>
  <si>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</si>
  <si>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</si>
  <si>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</si>
  <si>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</si>
  <si>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</si>
  <si>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</si>
  <si>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</si>
  <si>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</si>
  <si>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</si>
  <si>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</si>
  <si>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</si>
  <si>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</si>
  <si>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</si>
  <si>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</si>
  <si>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</si>
  <si>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</si>
  <si>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</si>
  <si>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</si>
  <si>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</si>
  <si>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</si>
  <si>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</si>
  <si>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</si>
  <si>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</si>
  <si>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</si>
  <si>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</si>
  <si>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</si>
  <si>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</si>
  <si>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</si>
  <si>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</si>
  <si>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</si>
  <si>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</si>
  <si>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</si>
  <si>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</si>
  <si>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</si>
  <si>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</si>
  <si>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</si>
  <si>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</si>
  <si>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</si>
  <si>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</si>
  <si>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</si>
  <si>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</si>
  <si>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</si>
  <si>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</si>
  <si>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</si>
  <si>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</si>
  <si>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</si>
  <si>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</si>
  <si>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</si>
  <si>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</si>
  <si>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</si>
  <si>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</si>
  <si>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</si>
  <si>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</si>
  <si>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</si>
  <si>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</si>
  <si>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</si>
  <si>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</si>
  <si>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</si>
  <si>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</si>
  <si>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</si>
  <si>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</si>
  <si>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</si>
  <si>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</si>
  <si>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</si>
  <si>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</si>
  <si>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</si>
  <si>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</si>
  <si>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</si>
  <si>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</si>
  <si>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</si>
  <si>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</si>
  <si>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</si>
  <si>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</si>
  <si>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</si>
  <si>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</si>
  <si>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</si>
  <si>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</si>
  <si>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</si>
  <si>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</si>
  <si>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</si>
  <si>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</si>
  <si>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</si>
  <si>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</si>
  <si>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</si>
  <si>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</si>
  <si>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</si>
  <si>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</si>
  <si>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</si>
  <si>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</si>
  <si>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</si>
  <si>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</si>
  <si>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</si>
  <si>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</si>
  <si>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</si>
  <si>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</si>
  <si>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</si>
  <si>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</si>
  <si>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</si>
  <si>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</si>
  <si>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</si>
  <si>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</si>
  <si>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</si>
  <si>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</si>
  <si>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</si>
  <si>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</si>
  <si>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</si>
  <si>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</si>
  <si>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</si>
  <si>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</si>
  <si>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</si>
  <si>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</si>
  <si>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</si>
  <si>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</si>
  <si>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</si>
  <si>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</si>
  <si>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</si>
  <si>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</si>
  <si>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</si>
  <si>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</si>
  <si>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</si>
  <si>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</si>
  <si>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</si>
  <si>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</si>
  <si>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</si>
  <si>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</si>
  <si>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</si>
  <si>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</si>
  <si>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</si>
  <si>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</si>
  <si>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</si>
  <si>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</si>
  <si>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</si>
  <si>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</si>
  <si>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</si>
  <si>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</si>
  <si>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</si>
  <si>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</si>
  <si>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</si>
  <si>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</si>
  <si>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</si>
  <si>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</si>
  <si>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</si>
  <si>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</si>
  <si>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</si>
  <si>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</si>
  <si>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</si>
  <si>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</si>
  <si>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</si>
  <si>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</si>
  <si>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</si>
  <si>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</si>
  <si>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</si>
  <si>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</si>
  <si>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</si>
  <si>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</si>
  <si>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</si>
  <si>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</si>
  <si>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</si>
  <si>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</si>
  <si>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</si>
  <si>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</si>
  <si>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</si>
  <si>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</si>
  <si>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</si>
  <si>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</si>
  <si>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</si>
  <si>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</si>
  <si>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</si>
  <si>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</si>
  <si>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</si>
  <si>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</si>
  <si>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</si>
  <si>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</si>
  <si>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</si>
  <si>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</si>
  <si>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</si>
  <si>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</si>
  <si>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</si>
  <si>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</si>
  <si>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</si>
  <si>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</si>
  <si>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</si>
  <si>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</si>
  <si>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</si>
  <si>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</si>
  <si>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</si>
  <si>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</si>
  <si>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</si>
  <si>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</si>
  <si>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</si>
  <si>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</si>
  <si>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</si>
  <si>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</si>
  <si>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</si>
  <si>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</si>
  <si>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</si>
  <si>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</si>
  <si>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</si>
  <si>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</si>
  <si>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</si>
  <si>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</si>
  <si>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</si>
  <si>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</si>
  <si>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</si>
  <si>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</si>
  <si>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</si>
  <si>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</si>
  <si>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</si>
  <si>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</si>
  <si>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</si>
  <si>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</si>
  <si>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</si>
  <si>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</si>
  <si>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</si>
  <si>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</si>
  <si>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</si>
  <si>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</si>
  <si>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</si>
  <si>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</si>
  <si>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</si>
  <si>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</si>
  <si>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</si>
  <si>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</si>
  <si>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</si>
  <si>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</si>
  <si>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</si>
  <si>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</si>
  <si>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</si>
  <si>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</si>
  <si>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</si>
  <si>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</si>
  <si>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</si>
  <si>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</si>
  <si>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</si>
  <si>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</si>
  <si>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</si>
  <si>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</si>
  <si>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</si>
  <si>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</si>
  <si>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</si>
  <si>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</si>
  <si>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</si>
  <si>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</si>
  <si>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</si>
  <si>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</si>
  <si>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</si>
  <si>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</si>
  <si>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</si>
  <si>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</si>
  <si>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</si>
  <si>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</si>
  <si>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</si>
  <si>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</si>
  <si>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</si>
  <si>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</si>
  <si>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</si>
  <si>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</si>
  <si>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</si>
  <si>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</si>
  <si>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</si>
  <si>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</si>
  <si>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</si>
  <si>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</si>
  <si>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</si>
  <si>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</si>
  <si>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</si>
  <si>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</si>
  <si>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</si>
  <si>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</si>
  <si>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</si>
  <si>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</si>
  <si>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</si>
  <si>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</si>
  <si>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</si>
  <si>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</si>
  <si>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</si>
  <si>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</si>
  <si>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</si>
  <si>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</si>
  <si>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</si>
  <si>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</si>
  <si>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</si>
  <si>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</si>
  <si>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</si>
  <si>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</si>
  <si>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</si>
  <si>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</si>
  <si>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</si>
  <si>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</si>
  <si>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</si>
  <si>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</si>
  <si>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</si>
  <si>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</si>
  <si>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</si>
  <si>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</si>
  <si>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</si>
  <si>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</si>
  <si>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</si>
  <si>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</si>
  <si>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</si>
  <si>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</si>
  <si>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</si>
  <si>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</si>
  <si>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</si>
  <si>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</si>
  <si>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</si>
  <si>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</si>
  <si>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</si>
  <si>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</si>
  <si>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</si>
  <si>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</si>
  <si>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</si>
  <si>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</si>
  <si>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</si>
  <si>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</si>
  <si>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</si>
  <si>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</si>
  <si>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</si>
  <si>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</si>
  <si>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</si>
  <si>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</si>
  <si>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</si>
  <si>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</si>
  <si>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</si>
  <si>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</si>
  <si>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</si>
  <si>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</si>
  <si>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</si>
  <si>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</si>
  <si>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</si>
  <si>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</si>
  <si>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</si>
  <si>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</si>
  <si>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</si>
  <si>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</si>
  <si>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</si>
  <si>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</si>
  <si>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</si>
  <si>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</si>
  <si>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</si>
  <si>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</si>
  <si>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</si>
  <si>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</si>
  <si>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</si>
  <si>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</si>
  <si>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</si>
  <si>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</si>
  <si>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</si>
  <si>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</si>
  <si>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</si>
  <si>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</si>
  <si>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</si>
  <si>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</si>
  <si>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</si>
  <si>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</si>
  <si>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</si>
  <si>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</si>
  <si>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</si>
  <si>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</si>
  <si>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</si>
  <si>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</si>
  <si>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</si>
  <si>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</si>
  <si>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</si>
  <si>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</si>
  <si>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</si>
  <si>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</si>
  <si>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</si>
  <si>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</si>
  <si>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</si>
  <si>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</si>
  <si>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</si>
  <si>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</si>
  <si>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</si>
  <si>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</si>
  <si>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</si>
  <si>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</si>
  <si>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</si>
  <si>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</si>
  <si>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</si>
  <si>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</si>
  <si>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</si>
  <si>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</si>
  <si>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</si>
  <si>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</si>
  <si>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</si>
  <si>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</si>
  <si>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</si>
  <si>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</si>
  <si>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</si>
  <si>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</si>
  <si>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</si>
  <si>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</si>
  <si>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</si>
  <si>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</si>
  <si>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</si>
  <si>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</si>
  <si>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</si>
  <si>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</si>
  <si>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</si>
  <si>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</si>
  <si>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</si>
  <si>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</si>
  <si>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</si>
  <si>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</si>
  <si>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</si>
  <si>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</si>
  <si>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</si>
  <si>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</si>
  <si>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</si>
  <si>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</si>
  <si>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</si>
  <si>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</si>
  <si>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</si>
  <si>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</si>
  <si>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</si>
  <si>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</si>
  <si>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</si>
  <si>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</si>
  <si>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</si>
  <si>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</si>
  <si>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</si>
  <si>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</si>
  <si>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</si>
  <si>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</si>
  <si>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</si>
  <si>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</si>
  <si>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</si>
  <si>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</si>
  <si>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</si>
  <si>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</si>
  <si>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</si>
  <si>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</si>
  <si>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</si>
  <si>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</si>
  <si>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</si>
  <si>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</si>
  <si>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</si>
  <si>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</si>
  <si>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</si>
  <si>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</si>
  <si>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</si>
  <si>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</si>
  <si>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</si>
  <si>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</si>
  <si>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</si>
  <si>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</si>
  <si>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</si>
  <si>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</si>
  <si>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</si>
  <si>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</si>
  <si>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</si>
  <si>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</si>
  <si>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</si>
  <si>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</si>
  <si>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</si>
  <si>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</si>
  <si>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</si>
  <si>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</si>
  <si>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</si>
  <si>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</si>
  <si>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</si>
  <si>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</si>
  <si>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</si>
  <si>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</si>
  <si>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</si>
  <si>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</si>
  <si>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</si>
  <si>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</si>
  <si>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</si>
  <si>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</si>
  <si>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</si>
  <si>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</si>
  <si>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</si>
  <si>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</si>
  <si>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</si>
  <si>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</si>
  <si>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</si>
  <si>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</si>
  <si>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</si>
  <si>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</si>
  <si>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</si>
  <si>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</si>
  <si>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</si>
  <si>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</si>
  <si>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</si>
  <si>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</si>
  <si>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</si>
  <si>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</si>
  <si>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</si>
  <si>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</si>
  <si>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</si>
  <si>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</si>
  <si>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</si>
  <si>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</si>
  <si>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</si>
  <si>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</si>
  <si>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</si>
  <si>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</si>
  <si>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</si>
  <si>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</si>
  <si>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</si>
  <si>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</si>
  <si>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</si>
  <si>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</si>
  <si>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</si>
  <si>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</si>
  <si>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</si>
  <si>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</si>
  <si>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</si>
  <si>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</si>
  <si>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</si>
  <si>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</si>
  <si>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</si>
  <si>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</si>
  <si>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</si>
  <si>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</si>
  <si>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</si>
  <si>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</si>
  <si>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</si>
  <si>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</si>
  <si>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</si>
  <si>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</si>
  <si>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</si>
  <si>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</si>
  <si>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</si>
  <si>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</si>
  <si>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</si>
  <si>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</si>
  <si>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</si>
  <si>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</si>
  <si>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</si>
  <si>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</si>
  <si>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</si>
  <si>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</si>
  <si>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</si>
  <si>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</si>
  <si>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</si>
  <si>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</si>
  <si>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</si>
  <si>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</si>
  <si>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</si>
  <si>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</si>
  <si>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</si>
  <si>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</si>
  <si>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</si>
  <si>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</si>
  <si>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</si>
  <si>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</si>
  <si>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</si>
  <si>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</si>
  <si>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</si>
  <si>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</si>
  <si>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</si>
  <si>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</si>
  <si>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</si>
  <si>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</si>
  <si>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</si>
  <si>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</si>
  <si>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</si>
  <si>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</si>
  <si>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</si>
  <si>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</si>
  <si>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</si>
  <si>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</si>
  <si>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</si>
  <si>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</si>
  <si>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</si>
  <si>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</si>
  <si>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</si>
  <si>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</si>
  <si>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</si>
  <si>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</si>
  <si>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</si>
  <si>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</si>
  <si>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</si>
  <si>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</si>
  <si>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</si>
  <si>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</si>
  <si>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</si>
  <si>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</si>
  <si>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</si>
  <si>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</si>
  <si>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</si>
  <si>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</si>
  <si>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</si>
  <si>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</si>
  <si>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</si>
  <si>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</si>
  <si>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</si>
  <si>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</si>
  <si>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</si>
  <si>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</si>
  <si>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</si>
  <si>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</si>
  <si>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</si>
  <si>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</si>
  <si>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</si>
  <si>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</si>
  <si>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</si>
  <si>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</si>
  <si>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</si>
  <si>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</si>
  <si>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</si>
  <si>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</si>
  <si>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</si>
  <si>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</si>
  <si>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</si>
  <si>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</si>
  <si>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</si>
  <si>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</si>
  <si>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</si>
  <si>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</si>
  <si>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</si>
  <si>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</si>
  <si>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</si>
  <si>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</si>
  <si>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</si>
  <si>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</si>
  <si>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</si>
  <si>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</si>
  <si>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</si>
  <si>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</si>
  <si>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</si>
  <si>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</si>
  <si>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</si>
  <si>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</si>
  <si>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</si>
  <si>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</si>
  <si>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</si>
  <si>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</si>
  <si>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</si>
  <si>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</si>
  <si>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</si>
  <si>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</si>
  <si>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</si>
  <si>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</si>
  <si>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</si>
  <si>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</si>
  <si>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</si>
  <si>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</si>
  <si>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</si>
  <si>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</si>
  <si>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</si>
  <si>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</si>
  <si>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</si>
  <si>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</si>
  <si>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</si>
  <si>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</si>
  <si>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</si>
  <si>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</si>
  <si>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</si>
  <si>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</si>
  <si>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</si>
  <si>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</si>
  <si>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</si>
  <si>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</si>
  <si>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</si>
  <si>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</si>
  <si>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</si>
  <si>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</si>
  <si>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</si>
  <si>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</si>
  <si>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</si>
  <si>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</si>
  <si>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</si>
  <si>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</si>
  <si>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</si>
  <si>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</si>
  <si>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</si>
  <si>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</si>
  <si>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</si>
  <si>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</si>
  <si>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</si>
  <si>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</si>
  <si>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</si>
  <si>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</si>
  <si>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</si>
  <si>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</si>
  <si>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</si>
  <si>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</si>
  <si>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</si>
  <si>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</si>
  <si>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</si>
  <si>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</si>
  <si>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</si>
  <si>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</si>
  <si>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</si>
  <si>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</si>
  <si>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</si>
  <si>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</si>
  <si>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</si>
  <si>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</si>
  <si>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</si>
  <si>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</si>
  <si>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</si>
  <si>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</si>
  <si>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</si>
  <si>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</si>
  <si>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</si>
  <si>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</si>
  <si>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</si>
  <si>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</si>
  <si>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</si>
  <si>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</si>
  <si>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</si>
  <si>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</si>
  <si>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</si>
  <si>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</si>
  <si>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</si>
  <si>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</si>
  <si>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</si>
  <si>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</si>
  <si>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</si>
  <si>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</si>
  <si>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</si>
  <si>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</si>
  <si>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</si>
  <si>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</si>
  <si>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</si>
  <si>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</si>
  <si>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</si>
  <si>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</si>
  <si>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</si>
  <si>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</si>
  <si>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</si>
  <si>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</si>
  <si>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</si>
  <si>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</si>
  <si>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</si>
  <si>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</si>
  <si>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</si>
  <si>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</si>
  <si>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</si>
  <si>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</si>
  <si>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</si>
  <si>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</si>
  <si>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</si>
  <si>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</si>
  <si>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</si>
  <si>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</si>
  <si>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</si>
  <si>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</si>
  <si>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</si>
  <si>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</si>
  <si>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</si>
  <si>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</si>
  <si>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</si>
  <si>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</si>
  <si>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</si>
  <si>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</si>
  <si>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</si>
  <si>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</si>
  <si>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</si>
  <si>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</si>
  <si>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</si>
  <si>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</si>
  <si>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</si>
  <si>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</si>
  <si>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</si>
  <si>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</si>
  <si>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</si>
  <si>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</si>
  <si>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</si>
  <si>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</si>
  <si>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</si>
  <si>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</si>
  <si>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</si>
  <si>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</si>
  <si>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</si>
  <si>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</si>
  <si>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</si>
  <si>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</si>
  <si>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</si>
  <si>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</si>
  <si>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</si>
  <si>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</si>
  <si>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</si>
  <si>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</si>
  <si>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</si>
  <si>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</si>
  <si>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</si>
  <si>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</si>
  <si>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</si>
  <si>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</si>
  <si>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</si>
  <si>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</si>
  <si>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</si>
  <si>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</si>
  <si>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</si>
  <si>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</si>
  <si>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</si>
  <si>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</si>
  <si>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</si>
  <si>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</si>
  <si>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</si>
  <si>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</si>
  <si>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</si>
  <si>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</si>
  <si>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</si>
  <si>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</si>
  <si>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</si>
  <si>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</si>
  <si>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</si>
  <si>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</si>
  <si>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</si>
  <si>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</si>
  <si>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</si>
  <si>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</si>
  <si>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</si>
  <si>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</si>
  <si>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</si>
  <si>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</si>
  <si>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</si>
  <si>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</si>
  <si>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</si>
  <si>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</si>
  <si>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</si>
  <si>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</si>
  <si>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</si>
  <si>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</si>
  <si>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</si>
  <si>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</si>
  <si>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</si>
  <si>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</si>
  <si>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</si>
  <si>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</si>
  <si>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</si>
  <si>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</si>
  <si>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</si>
  <si>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</si>
  <si>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</si>
  <si>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</si>
  <si>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</si>
  <si>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</si>
  <si>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</si>
  <si>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</si>
  <si>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</si>
  <si>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</si>
  <si>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</si>
  <si>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</si>
  <si>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</si>
  <si>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</si>
  <si>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</si>
  <si>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</si>
  <si>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</si>
  <si>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</si>
  <si>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</si>
  <si>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</si>
  <si>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</si>
  <si>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</si>
  <si>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</si>
  <si>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</si>
  <si>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</si>
  <si>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</si>
  <si>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</si>
  <si>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</si>
  <si>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</si>
  <si>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</si>
  <si>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</si>
  <si>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</si>
  <si>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</si>
  <si>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</si>
  <si>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</si>
  <si>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</si>
  <si>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</si>
  <si>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</si>
  <si>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</si>
  <si>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</si>
  <si>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</si>
  <si>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</si>
  <si>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</si>
  <si>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</si>
  <si>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</si>
  <si>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</si>
  <si>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</si>
  <si>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</si>
  <si>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</si>
  <si>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</si>
  <si>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</si>
  <si>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</si>
  <si>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</si>
  <si>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</si>
  <si>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</si>
  <si>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</si>
  <si>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</si>
  <si>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</si>
  <si>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</si>
  <si>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</si>
  <si>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</si>
  <si>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</si>
  <si>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</si>
  <si>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</si>
  <si>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</si>
  <si>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</si>
  <si>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</si>
  <si>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</si>
  <si>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</si>
  <si>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</si>
  <si>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</si>
  <si>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</si>
  <si>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</si>
  <si>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</si>
  <si>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</si>
  <si>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</si>
  <si>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</si>
  <si>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</si>
  <si>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</si>
  <si>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</si>
  <si>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</si>
  <si>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</si>
  <si>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</si>
  <si>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</si>
  <si>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</si>
  <si>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</si>
  <si>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</si>
  <si>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</si>
  <si>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</si>
  <si>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</si>
  <si>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</si>
  <si>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</si>
  <si>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</si>
  <si>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</si>
  <si>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</si>
  <si>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</si>
  <si>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</si>
  <si>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</si>
  <si>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</si>
  <si>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</si>
  <si>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</si>
  <si>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</si>
  <si>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</si>
  <si>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</si>
  <si>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</si>
  <si>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</si>
  <si>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</si>
  <si>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</si>
  <si>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</si>
  <si>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</si>
  <si>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</si>
  <si>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</si>
  <si>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</si>
  <si>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</si>
  <si>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</si>
  <si>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</si>
  <si>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</si>
  <si>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</si>
  <si>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</si>
  <si>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</si>
  <si>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</si>
  <si>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</si>
  <si>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</si>
  <si>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</si>
  <si>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</si>
  <si>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</si>
  <si>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</si>
  <si>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</si>
  <si>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</si>
  <si>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</si>
  <si>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</si>
  <si>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</si>
  <si>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</si>
  <si>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</si>
  <si>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</si>
  <si>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</si>
  <si>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</si>
  <si>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</si>
  <si>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</si>
  <si>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</si>
  <si>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</si>
  <si>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</si>
  <si>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</si>
  <si>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</si>
  <si>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</si>
  <si>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</si>
  <si>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</si>
  <si>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</si>
  <si>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</si>
  <si>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</si>
  <si>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</si>
  <si>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</si>
  <si>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</si>
  <si>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</si>
  <si>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</si>
  <si>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</si>
  <si>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</si>
  <si>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</si>
  <si>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</si>
  <si>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</si>
  <si>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</si>
  <si>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</si>
  <si>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</si>
  <si>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</si>
  <si>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</si>
  <si>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</si>
  <si>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</si>
  <si>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</si>
  <si>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</si>
  <si>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</si>
  <si>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</si>
  <si>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</si>
  <si>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</si>
  <si>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</si>
  <si>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</si>
  <si>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</si>
  <si>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</si>
  <si>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</si>
  <si>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</si>
  <si>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</si>
  <si>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</si>
  <si>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</si>
  <si>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</si>
  <si>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</si>
  <si>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</si>
  <si>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</si>
  <si>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</si>
  <si>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</si>
  <si>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</si>
  <si>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</si>
  <si>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</si>
  <si>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</si>
  <si>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</si>
  <si>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</si>
  <si>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</si>
  <si>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</si>
  <si>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</si>
  <si>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</si>
  <si>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</si>
  <si>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</si>
  <si>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</si>
  <si>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</si>
  <si>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</si>
  <si>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</si>
  <si>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</si>
  <si>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</si>
  <si>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</si>
  <si>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</si>
  <si>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</si>
  <si>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</si>
  <si>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</si>
  <si>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</si>
  <si>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</si>
  <si>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</si>
  <si>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</si>
  <si>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</si>
  <si>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</si>
  <si>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</si>
  <si>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</si>
  <si>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</si>
  <si>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</si>
  <si>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</si>
  <si>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</si>
  <si>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</si>
  <si>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</si>
  <si>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</si>
  <si>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</si>
  <si>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</si>
  <si>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</si>
  <si>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</si>
  <si>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</si>
  <si>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</si>
  <si>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</si>
  <si>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</si>
  <si>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</si>
  <si>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</si>
  <si>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</si>
  <si>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</si>
  <si>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</si>
  <si>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</si>
  <si>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</si>
  <si>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</si>
  <si>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</si>
  <si>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</si>
  <si>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</si>
  <si>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</si>
  <si>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</si>
  <si>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</si>
  <si>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</si>
  <si>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</si>
  <si>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</si>
  <si>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</si>
  <si>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</si>
  <si>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</si>
  <si>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</si>
  <si>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</si>
  <si>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</si>
  <si>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</si>
  <si>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</si>
  <si>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</si>
  <si>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</si>
  <si>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</si>
  <si>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</si>
  <si>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</si>
  <si>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</si>
  <si>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</si>
  <si>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</si>
  <si>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</si>
  <si>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</si>
  <si>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</si>
  <si>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</si>
  <si>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</si>
  <si>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</si>
  <si>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</si>
  <si>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</si>
  <si>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</si>
  <si>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</si>
  <si>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</si>
  <si>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</si>
  <si>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</si>
  <si>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</si>
  <si>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</si>
  <si>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</si>
  <si>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</si>
  <si>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</si>
  <si>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</si>
  <si>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</si>
  <si>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</si>
  <si>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</si>
  <si>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</si>
  <si>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</si>
  <si>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</si>
  <si>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</si>
  <si>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</si>
  <si>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</si>
  <si>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</si>
  <si>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</si>
  <si>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</si>
  <si>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</si>
  <si>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</si>
  <si>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</si>
  <si>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</si>
  <si>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</si>
  <si>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</si>
  <si>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</si>
  <si>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</si>
  <si>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</si>
  <si>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</si>
  <si>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</si>
  <si>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</si>
  <si>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</si>
  <si>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</si>
  <si>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</si>
  <si>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</si>
  <si>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</si>
  <si>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</si>
  <si>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</si>
  <si>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</si>
  <si>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</si>
  <si>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</si>
  <si>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</si>
  <si>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</si>
  <si>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</si>
  <si>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</si>
  <si>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</si>
  <si>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</si>
  <si>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</si>
  <si>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</si>
  <si>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</si>
  <si>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</si>
  <si>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</si>
  <si>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</si>
  <si>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</si>
  <si>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</si>
  <si>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</si>
  <si>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</si>
  <si>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</si>
  <si>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</si>
  <si>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</si>
  <si>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</si>
  <si>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</si>
  <si>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</si>
  <si>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</si>
  <si>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</si>
  <si>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</si>
  <si>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</si>
  <si>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</si>
  <si>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</si>
  <si>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</si>
  <si>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</si>
  <si>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</si>
  <si>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</si>
  <si>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</si>
  <si>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</si>
  <si>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</si>
  <si>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</si>
  <si>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</si>
  <si>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</si>
  <si>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</si>
  <si>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</si>
  <si>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</si>
  <si>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</si>
  <si>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</si>
  <si>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</si>
  <si>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</si>
  <si>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</si>
  <si>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</si>
  <si>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</si>
  <si>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</si>
  <si>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</si>
  <si>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</si>
  <si>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</si>
  <si>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</si>
  <si>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</si>
  <si>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</si>
  <si>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</si>
  <si>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</si>
  <si>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</si>
  <si>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</si>
  <si>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</si>
  <si>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</si>
  <si>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</si>
  <si>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</si>
  <si>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</si>
  <si>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</si>
  <si>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</si>
  <si>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</si>
  <si>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</si>
  <si>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</si>
  <si>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</si>
  <si>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</si>
  <si>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</si>
  <si>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</si>
  <si>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</si>
  <si>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</si>
  <si>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</si>
  <si>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</si>
  <si>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</si>
  <si>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</si>
  <si>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</si>
  <si>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</si>
  <si>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</si>
  <si>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</si>
  <si>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</si>
  <si>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</si>
  <si>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</si>
  <si>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</si>
  <si>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</si>
  <si>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</si>
  <si>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</si>
  <si>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</si>
  <si>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</si>
  <si>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</si>
  <si>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</si>
  <si>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</si>
  <si>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</si>
  <si>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</si>
  <si>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</si>
  <si>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</si>
  <si>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</si>
  <si>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</si>
  <si>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</si>
  <si>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</si>
  <si>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</si>
  <si>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</si>
  <si>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</si>
  <si>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</si>
  <si>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</si>
  <si>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</si>
  <si>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</si>
  <si>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</si>
  <si>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</si>
  <si>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</si>
  <si>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</si>
  <si>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</si>
  <si>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</si>
  <si>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</si>
  <si>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</si>
  <si>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</si>
  <si>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</si>
  <si>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</si>
  <si>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</si>
  <si>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</si>
  <si>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</si>
  <si>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</si>
  <si>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</si>
  <si>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</si>
  <si>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</si>
  <si>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</si>
  <si>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</si>
  <si>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</si>
  <si>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</si>
  <si>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</si>
  <si>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</si>
  <si>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</si>
  <si>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</si>
  <si>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</si>
  <si>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</si>
  <si>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</si>
  <si>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</si>
  <si>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</si>
  <si>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</si>
  <si>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</si>
  <si>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</si>
  <si>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</si>
  <si>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</si>
  <si>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</si>
  <si>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</si>
  <si>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</si>
  <si>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</si>
  <si>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</si>
  <si>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</si>
  <si>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</si>
  <si>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</si>
  <si>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</si>
  <si>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</si>
  <si>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</si>
  <si>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</si>
  <si>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</si>
  <si>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</si>
  <si>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</si>
  <si>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</si>
  <si>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</si>
  <si>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</si>
  <si>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</si>
  <si>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</si>
  <si>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</si>
  <si>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</si>
  <si>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</si>
  <si>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</si>
  <si>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</si>
  <si>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</si>
  <si>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</si>
  <si>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</si>
  <si>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</si>
  <si>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</si>
  <si>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</si>
  <si>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</si>
  <si>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</si>
  <si>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</si>
  <si>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</si>
  <si>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</si>
  <si>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</si>
  <si>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</si>
  <si>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</si>
  <si>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</si>
  <si>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</si>
  <si>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</si>
  <si>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</si>
  <si>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</si>
  <si>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</si>
  <si>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</si>
  <si>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</si>
  <si>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</si>
  <si>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</si>
  <si>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</si>
  <si>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</si>
  <si>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</si>
  <si>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</si>
  <si>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</si>
  <si>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</si>
  <si>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</si>
  <si>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</si>
  <si>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</si>
  <si>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</si>
  <si>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</si>
  <si>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</si>
  <si>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</si>
  <si>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</si>
  <si>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</si>
  <si>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</si>
  <si>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</si>
  <si>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</si>
  <si>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</si>
  <si>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</si>
  <si>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</si>
  <si>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</si>
  <si>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</si>
  <si>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</si>
  <si>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</si>
  <si>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</si>
  <si>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</si>
  <si>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</si>
  <si>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</si>
  <si>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</si>
  <si>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</si>
  <si>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</si>
  <si>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</si>
  <si>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</si>
  <si>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</si>
  <si>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</si>
  <si>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</si>
  <si>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</si>
  <si>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</si>
  <si>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</si>
  <si>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</si>
  <si>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</si>
  <si>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</si>
  <si>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</si>
  <si>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</si>
  <si>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</si>
  <si>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</si>
  <si>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</si>
  <si>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</si>
  <si>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</si>
  <si>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</si>
  <si>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</si>
  <si>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</si>
  <si>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</si>
  <si>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</si>
  <si>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</si>
  <si>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</si>
  <si>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</si>
  <si>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</si>
  <si>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</si>
  <si>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</si>
  <si>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</si>
  <si>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</si>
  <si>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</si>
  <si>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</si>
  <si>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</si>
  <si>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</si>
  <si>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</si>
  <si>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</si>
  <si>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</si>
  <si>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</si>
  <si>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</si>
  <si>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</si>
  <si>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</si>
  <si>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</si>
  <si>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</si>
  <si>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</si>
  <si>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</si>
  <si>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</si>
  <si>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</si>
  <si>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</si>
  <si>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</si>
  <si>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</si>
  <si>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</si>
  <si>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</si>
  <si>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</si>
  <si>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</si>
  <si>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</si>
  <si>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</si>
  <si>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</si>
  <si>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</si>
  <si>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</si>
  <si>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</si>
  <si>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</si>
  <si>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</si>
  <si>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</si>
  <si>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</si>
  <si>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</si>
  <si>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</si>
  <si>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</si>
  <si>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</si>
  <si>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</si>
  <si>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</si>
  <si>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</si>
  <si>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</si>
  <si>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</si>
  <si>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</si>
  <si>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</si>
  <si>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</si>
  <si>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</si>
  <si>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</si>
  <si>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</si>
  <si>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</si>
  <si>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</si>
  <si>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</si>
  <si>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</si>
  <si>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</si>
  <si>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</si>
  <si>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</si>
  <si>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</si>
  <si>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</si>
  <si>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</si>
  <si>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</si>
  <si>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</si>
  <si>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</si>
  <si>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</si>
  <si>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</si>
  <si>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</si>
  <si>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</si>
  <si>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</si>
  <si>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</si>
  <si>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</si>
  <si>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</si>
  <si>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</si>
  <si>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</si>
  <si>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</si>
  <si>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</si>
  <si>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</si>
  <si>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</si>
  <si>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</si>
  <si>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</si>
  <si>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</si>
  <si>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</si>
  <si>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</si>
  <si>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</si>
  <si>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</si>
  <si>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</si>
  <si>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</si>
  <si>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</si>
  <si>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</si>
  <si>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</si>
  <si>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</si>
  <si>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</si>
  <si>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</si>
  <si>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</si>
  <si>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</si>
  <si>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</si>
  <si>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</si>
  <si>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</si>
  <si>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</si>
  <si>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</si>
  <si>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</si>
  <si>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</si>
  <si>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</si>
  <si>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</si>
  <si>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</si>
  <si>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</si>
  <si>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</si>
  <si>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</si>
  <si>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</si>
  <si>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</si>
  <si>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</si>
  <si>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</si>
  <si>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</si>
  <si>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</si>
  <si>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</si>
  <si>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</si>
  <si>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</si>
  <si>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</si>
  <si>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</si>
  <si>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</si>
  <si>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</si>
  <si>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</si>
  <si>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</si>
  <si>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</si>
  <si>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</si>
  <si>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</si>
  <si>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</si>
  <si>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</si>
  <si>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</si>
  <si>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</si>
  <si>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</si>
  <si>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</si>
  <si>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</si>
  <si>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</si>
  <si>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</si>
  <si>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</si>
  <si>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</si>
  <si>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</si>
  <si>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</si>
  <si>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</si>
  <si>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</si>
  <si>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</si>
  <si>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</si>
  <si>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</si>
  <si>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</si>
  <si>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</si>
  <si>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</si>
  <si>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</si>
  <si>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</si>
  <si>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</si>
  <si>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</si>
  <si>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</si>
  <si>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</si>
  <si>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</si>
  <si>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</si>
  <si>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</si>
  <si>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</si>
  <si>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</si>
  <si>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</si>
  <si>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</si>
  <si>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</si>
  <si>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</si>
  <si>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</si>
  <si>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</si>
  <si>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</si>
  <si>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</si>
  <si>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</si>
  <si>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</si>
  <si>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</si>
  <si>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</si>
  <si>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</si>
  <si>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</si>
  <si>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</si>
  <si>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</si>
  <si>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</si>
  <si>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</si>
  <si>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</si>
  <si>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</si>
  <si>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</si>
  <si>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</si>
  <si>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</si>
  <si>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</si>
  <si>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</si>
  <si>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</si>
  <si>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</si>
  <si>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</si>
  <si>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</si>
  <si>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</si>
  <si>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</si>
  <si>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</si>
  <si>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</si>
  <si>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</si>
  <si>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</si>
  <si>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</si>
  <si>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</si>
  <si>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</si>
  <si>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</si>
  <si>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</si>
  <si>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</si>
  <si>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</si>
  <si>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</si>
  <si>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</si>
  <si>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</si>
  <si>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</si>
  <si>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</si>
  <si>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</si>
  <si>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</si>
  <si>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</si>
  <si>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</si>
  <si>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</si>
  <si>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</si>
  <si>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</si>
  <si>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</si>
  <si>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</si>
  <si>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</si>
  <si>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</si>
  <si>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</si>
  <si>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</si>
  <si>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</si>
  <si>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</si>
  <si>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</si>
  <si>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</si>
  <si>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</si>
  <si>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</si>
  <si>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</si>
  <si>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</si>
  <si>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</si>
  <si>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</si>
  <si>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</si>
  <si>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</si>
  <si>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</si>
  <si>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</si>
  <si>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</si>
  <si>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</si>
  <si>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</si>
  <si>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</si>
  <si>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</si>
  <si>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</si>
  <si>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</si>
  <si>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</si>
  <si>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</si>
  <si>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</si>
  <si>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</si>
  <si>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</si>
  <si>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</si>
  <si>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</si>
  <si>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</si>
  <si>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</si>
  <si>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</si>
  <si>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</si>
  <si>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</si>
  <si>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</si>
  <si>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</si>
  <si>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</si>
  <si>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</si>
  <si>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</si>
  <si>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</si>
  <si>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</si>
  <si>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</si>
  <si>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</si>
  <si>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</si>
  <si>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</si>
  <si>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</si>
  <si>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</si>
  <si>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</si>
  <si>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</si>
  <si>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</si>
  <si>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</si>
  <si>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</si>
  <si>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</si>
  <si>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</si>
  <si>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</si>
  <si>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</si>
  <si>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</si>
  <si>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</si>
  <si>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</si>
  <si>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</si>
  <si>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</si>
  <si>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</si>
  <si>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</si>
  <si>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</si>
  <si>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</si>
  <si>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</si>
  <si>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</si>
  <si>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</si>
  <si>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</si>
  <si>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</si>
  <si>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</si>
  <si>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</si>
  <si>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</si>
  <si>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</si>
  <si>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</si>
  <si>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</si>
  <si>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</si>
  <si>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</si>
  <si>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</si>
  <si>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</si>
  <si>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</si>
  <si>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</si>
  <si>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</si>
  <si>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</si>
  <si>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</si>
  <si>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</si>
  <si>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</si>
  <si>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</si>
  <si>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</si>
  <si>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</si>
  <si>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</si>
  <si>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</si>
  <si>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</si>
  <si>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</si>
  <si>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</si>
  <si>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</si>
  <si>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</si>
  <si>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</si>
  <si>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</si>
  <si>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</si>
  <si>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</si>
  <si>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</si>
  <si>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</si>
  <si>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</si>
  <si>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</si>
  <si>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</si>
  <si>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</si>
  <si>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</si>
  <si>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</si>
  <si>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</si>
  <si>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</si>
  <si>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</si>
  <si>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</si>
  <si>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</si>
  <si>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</si>
  <si>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</si>
  <si>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</si>
  <si>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</si>
  <si>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</si>
  <si>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</si>
  <si>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</si>
  <si>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</si>
  <si>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</si>
  <si>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</si>
  <si>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</si>
  <si>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</si>
  <si>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</si>
  <si>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</si>
  <si>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</si>
  <si>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</si>
  <si>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</si>
  <si>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</si>
  <si>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</si>
  <si>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</si>
  <si>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</si>
  <si>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</si>
  <si>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</si>
  <si>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</si>
  <si>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</si>
  <si>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</si>
  <si>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</si>
  <si>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</si>
  <si>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</si>
  <si>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</si>
  <si>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</si>
  <si>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</si>
  <si>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</si>
  <si>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</si>
  <si>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</si>
  <si>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</si>
  <si>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</si>
  <si>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</si>
  <si>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</si>
  <si>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</si>
  <si>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</si>
  <si>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</si>
  <si>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</si>
  <si>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</si>
  <si>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</si>
  <si>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</si>
  <si>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</si>
  <si>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</si>
  <si>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</si>
  <si>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</si>
  <si>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</si>
  <si>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</si>
  <si>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</si>
  <si>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</si>
  <si>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</si>
  <si>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</si>
  <si>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</si>
  <si>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</si>
  <si>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</si>
  <si>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</si>
  <si>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</si>
  <si>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</si>
  <si>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</si>
  <si>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</si>
  <si>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</si>
  <si>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</si>
  <si>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</si>
  <si>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</si>
  <si>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</si>
  <si>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</si>
  <si>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</si>
  <si>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</si>
  <si>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</si>
  <si>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</si>
  <si>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</si>
  <si>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</si>
  <si>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</si>
  <si>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</si>
  <si>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</si>
  <si>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</si>
  <si>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</si>
  <si>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</si>
  <si>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</si>
  <si>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</si>
  <si>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</si>
  <si>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</si>
  <si>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</si>
  <si>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</si>
  <si>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</si>
  <si>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</si>
  <si>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</si>
  <si>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</si>
  <si>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</si>
  <si>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</si>
  <si>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</si>
  <si>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</si>
  <si>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</si>
  <si>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</si>
  <si>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</si>
  <si>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</si>
  <si>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</si>
  <si>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</si>
  <si>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</si>
  <si>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</si>
  <si>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</si>
  <si>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</si>
  <si>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</si>
  <si>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</si>
  <si>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</si>
  <si>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</si>
  <si>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</si>
  <si>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</si>
  <si>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</si>
  <si>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</si>
  <si>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</si>
  <si>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</si>
  <si>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</si>
  <si>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</si>
  <si>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</si>
  <si>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</si>
  <si>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</si>
  <si>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</si>
  <si>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</si>
  <si>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</si>
  <si>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</si>
  <si>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</si>
  <si>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</si>
  <si>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</si>
  <si>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</si>
  <si>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</si>
  <si>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</si>
  <si>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</si>
  <si>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</si>
  <si>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</si>
  <si>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</si>
  <si>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</si>
  <si>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</si>
  <si>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</si>
  <si>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</si>
  <si>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</si>
  <si>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</si>
  <si>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</si>
  <si>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</si>
  <si>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</si>
  <si>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</si>
  <si>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</si>
  <si>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</si>
  <si>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</si>
  <si>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</si>
  <si>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</si>
  <si>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</si>
  <si>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</si>
  <si>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</si>
  <si>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</si>
  <si>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</si>
  <si>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</si>
  <si>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</si>
  <si>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</si>
  <si>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</si>
  <si>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</si>
  <si>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</si>
  <si>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</si>
  <si>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</si>
  <si>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</si>
  <si>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</si>
  <si>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</si>
  <si>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</si>
  <si>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</si>
  <si>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</si>
  <si>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</si>
  <si>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</si>
  <si>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</si>
  <si>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</si>
  <si>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</si>
  <si>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</si>
  <si>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</si>
  <si>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</si>
  <si>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</si>
  <si>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</si>
  <si>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</si>
  <si>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</si>
  <si>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</si>
  <si>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</si>
  <si>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</si>
  <si>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</si>
  <si>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</si>
  <si>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</si>
  <si>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</si>
  <si>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</si>
  <si>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</si>
  <si>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</si>
  <si>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</si>
  <si>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</si>
  <si>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</si>
  <si>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</si>
  <si>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</si>
  <si>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</si>
  <si>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</si>
  <si>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</si>
  <si>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</si>
  <si>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</si>
  <si>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</si>
  <si>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</si>
  <si>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</si>
  <si>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</si>
  <si>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</si>
  <si>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</si>
  <si>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</si>
  <si>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</si>
  <si>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</si>
  <si>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</si>
  <si>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</si>
  <si>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</si>
  <si>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</si>
  <si>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</si>
  <si>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</si>
  <si>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</si>
  <si>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</si>
  <si>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</si>
  <si>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</si>
  <si>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</si>
  <si>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</si>
  <si>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</si>
  <si>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</si>
  <si>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</si>
  <si>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</si>
  <si>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</si>
  <si>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</si>
  <si>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</si>
  <si>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</si>
  <si>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</si>
  <si>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</si>
  <si>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</si>
  <si>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</si>
  <si>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</si>
  <si>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</si>
  <si>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</si>
  <si>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</si>
  <si>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</si>
  <si>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</si>
  <si>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</si>
  <si>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</si>
  <si>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</si>
  <si>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</si>
  <si>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</si>
  <si>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</si>
  <si>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</si>
  <si>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</si>
  <si>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</si>
  <si>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</si>
  <si>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</si>
  <si>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</si>
  <si>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</si>
  <si>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</si>
  <si>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</si>
  <si>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</si>
  <si>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</si>
  <si>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</si>
  <si>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</si>
  <si>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</si>
  <si>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</si>
  <si>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</si>
  <si>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</si>
  <si>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</si>
  <si>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</si>
  <si>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</si>
  <si>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</si>
  <si>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</si>
  <si>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</si>
  <si>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</si>
  <si>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</si>
  <si>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</si>
  <si>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</si>
  <si>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</si>
  <si>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</si>
  <si>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</si>
  <si>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</si>
  <si>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</si>
  <si>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</si>
  <si>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</si>
  <si>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</si>
  <si>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</si>
  <si>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</si>
  <si>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</si>
  <si>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</si>
  <si>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</si>
  <si>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</si>
  <si>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</si>
  <si>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</si>
  <si>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</si>
  <si>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</si>
  <si>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</si>
  <si>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</si>
  <si>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</si>
  <si>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</si>
  <si>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</si>
  <si>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</si>
  <si>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</si>
  <si>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</si>
  <si>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</si>
  <si>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</si>
  <si>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</si>
  <si>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</si>
  <si>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</si>
  <si>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</si>
  <si>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</si>
  <si>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</si>
  <si>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</si>
  <si>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</si>
  <si>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</si>
  <si>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</si>
  <si>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</si>
  <si>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</si>
  <si>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</si>
  <si>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</si>
  <si>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</si>
  <si>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</si>
  <si>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</si>
  <si>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</si>
  <si>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</si>
  <si>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</si>
  <si>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</si>
  <si>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</si>
  <si>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</si>
  <si>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</si>
  <si>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</si>
  <si>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</si>
  <si>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</si>
  <si>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</si>
  <si>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</si>
  <si>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</si>
  <si>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</si>
  <si>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</si>
  <si>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</si>
  <si>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</si>
  <si>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</si>
  <si>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</si>
  <si>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</si>
  <si>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</si>
  <si>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</si>
  <si>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</si>
  <si>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</si>
  <si>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</si>
  <si>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</si>
  <si>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</si>
  <si>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</si>
  <si>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</si>
  <si>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</si>
  <si>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</si>
  <si>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</si>
  <si>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</si>
  <si>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</si>
  <si>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</si>
  <si>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</si>
  <si>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</si>
  <si>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</si>
  <si>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</si>
  <si>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</si>
  <si>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</si>
  <si>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</si>
  <si>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</si>
  <si>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</si>
  <si>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</si>
  <si>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</si>
  <si>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</si>
  <si>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</si>
  <si>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</si>
  <si>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</si>
  <si>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</si>
  <si>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</si>
  <si>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</si>
  <si>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</si>
  <si>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</si>
  <si>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</si>
  <si>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</si>
  <si>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</si>
  <si>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</si>
  <si>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</si>
  <si>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</si>
  <si>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</si>
  <si>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</si>
  <si>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</si>
  <si>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</si>
  <si>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</si>
  <si>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</si>
  <si>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</si>
  <si>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</si>
  <si>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</si>
  <si>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</si>
  <si>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</si>
  <si>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</si>
  <si>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</si>
  <si>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</si>
  <si>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</si>
  <si>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</si>
  <si>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</si>
  <si>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</si>
  <si>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</si>
  <si>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</si>
  <si>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</si>
  <si>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</si>
  <si>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</si>
  <si>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</si>
  <si>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</si>
  <si>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</si>
  <si>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</si>
  <si>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</si>
  <si>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</si>
  <si>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</si>
  <si>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</si>
  <si>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</si>
  <si>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</si>
  <si>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</si>
  <si>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</si>
  <si>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</si>
  <si>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</si>
  <si>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</si>
  <si>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</si>
  <si>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</si>
  <si>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</si>
  <si>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</si>
  <si>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</si>
  <si>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</si>
  <si>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</si>
  <si>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</si>
  <si>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</si>
  <si>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</si>
  <si>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</si>
  <si>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</si>
  <si>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</si>
  <si>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</si>
  <si>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</si>
  <si>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</si>
  <si>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</si>
  <si>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</si>
  <si>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</si>
  <si>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</si>
  <si>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</si>
  <si>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</si>
  <si>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</si>
  <si>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</si>
  <si>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</si>
  <si>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</si>
  <si>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</si>
  <si>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</si>
  <si>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</si>
  <si>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</si>
  <si>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</si>
  <si>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</si>
  <si>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</si>
  <si>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</si>
  <si>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</si>
  <si>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</si>
  <si>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</si>
  <si>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</si>
  <si>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</si>
  <si>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</si>
  <si>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</si>
  <si>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</si>
  <si>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</si>
  <si>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</si>
  <si>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</si>
  <si>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</si>
  <si>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</si>
  <si>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</si>
  <si>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</si>
  <si>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</si>
  <si>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</si>
  <si>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</si>
  <si>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</si>
  <si>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</si>
  <si>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</si>
  <si>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</si>
  <si>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</si>
  <si>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</si>
  <si>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</si>
  <si>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</si>
  <si>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</si>
  <si>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</si>
  <si>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</si>
  <si>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</si>
  <si>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</si>
  <si>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</si>
  <si>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</si>
  <si>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</si>
  <si>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</si>
  <si>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</si>
  <si>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</si>
  <si>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</si>
  <si>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</si>
  <si>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</si>
  <si>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</si>
  <si>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</si>
  <si>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</si>
  <si>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</si>
  <si>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</si>
  <si>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</si>
  <si>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</si>
  <si>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</si>
  <si>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</si>
  <si>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</si>
  <si>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</si>
  <si>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</si>
  <si>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</si>
  <si>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</si>
  <si>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</si>
  <si>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</si>
  <si>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</si>
  <si>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</si>
  <si>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</si>
  <si>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</si>
  <si>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</si>
  <si>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</si>
  <si>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</si>
  <si>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</si>
  <si>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</si>
  <si>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</si>
  <si>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</si>
  <si>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</si>
  <si>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</si>
  <si>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</si>
  <si>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</si>
  <si>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</si>
  <si>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</si>
  <si>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</si>
  <si>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</si>
  <si>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</si>
  <si>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</si>
  <si>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</si>
  <si>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</si>
  <si>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</si>
  <si>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</si>
  <si>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</si>
  <si>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</si>
  <si>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</si>
  <si>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</si>
  <si>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</si>
  <si>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</si>
  <si>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</si>
  <si>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</si>
  <si>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</si>
  <si>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</si>
  <si>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</si>
  <si>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</si>
  <si>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</si>
  <si>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</si>
  <si>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</si>
  <si>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</si>
  <si>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</si>
  <si>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</si>
  <si>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</si>
  <si>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</si>
  <si>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</si>
  <si>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</si>
  <si>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</si>
  <si>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</si>
  <si>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</si>
  <si>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</si>
  <si>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</si>
  <si>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</si>
  <si>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</si>
  <si>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</si>
  <si>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</si>
  <si>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</si>
  <si>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</si>
  <si>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</si>
  <si>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</si>
  <si>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</si>
  <si>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</si>
  <si>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</si>
  <si>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</si>
  <si>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</si>
  <si>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</si>
  <si>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</si>
  <si>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</si>
  <si>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</si>
  <si>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</si>
  <si>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</si>
  <si>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</si>
  <si>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</si>
  <si>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</si>
  <si>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</si>
  <si>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</si>
  <si>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</si>
  <si>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</si>
  <si>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</si>
  <si>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</si>
  <si>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</si>
  <si>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</si>
  <si>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</si>
  <si>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</si>
  <si>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</si>
  <si>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</si>
  <si>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</si>
  <si>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</si>
  <si>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</si>
  <si>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</si>
  <si>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</si>
  <si>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</si>
  <si>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</si>
  <si>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</si>
  <si>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</si>
  <si>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</si>
  <si>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</si>
  <si>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</si>
  <si>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</si>
  <si>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</si>
  <si>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</si>
  <si>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</si>
  <si>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</si>
  <si>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</si>
  <si>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</si>
  <si>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</si>
  <si>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</si>
  <si>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</si>
  <si>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</si>
  <si>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</si>
  <si>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</si>
  <si>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</si>
  <si>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</si>
  <si>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</si>
  <si>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</si>
  <si>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</si>
  <si>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</si>
  <si>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</si>
  <si>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</si>
  <si>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</si>
  <si>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</si>
  <si>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</si>
  <si>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</si>
  <si>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</si>
  <si>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</si>
  <si>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</si>
  <si>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</si>
  <si>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</si>
  <si>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</si>
  <si>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</si>
  <si>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</si>
  <si>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</si>
  <si>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</si>
  <si>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</si>
  <si>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</si>
  <si>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</si>
  <si>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</si>
  <si>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</si>
  <si>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</si>
  <si>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</si>
  <si>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</si>
  <si>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</si>
  <si>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</si>
  <si>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</si>
  <si>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</si>
  <si>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</si>
  <si>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</si>
  <si>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</si>
  <si>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</si>
  <si>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</si>
  <si>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</si>
  <si>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</si>
  <si>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</si>
  <si>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</si>
  <si>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</si>
  <si>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</si>
  <si>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</si>
  <si>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</si>
  <si>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</si>
  <si>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</si>
  <si>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</si>
  <si>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</si>
  <si>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</si>
  <si>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</si>
  <si>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</si>
  <si>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</si>
  <si>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</si>
  <si>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</si>
  <si>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</si>
  <si>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</si>
  <si>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</si>
  <si>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</si>
  <si>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</si>
  <si>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</si>
  <si>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</si>
  <si>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</si>
  <si>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</si>
  <si>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</si>
  <si>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</si>
  <si>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</si>
  <si>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</si>
  <si>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</si>
  <si>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</si>
  <si>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</si>
  <si>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</si>
  <si>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</si>
  <si>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</si>
  <si>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</si>
  <si>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</si>
  <si>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</si>
  <si>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</si>
  <si>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</si>
  <si>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</si>
  <si>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</si>
  <si>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</si>
  <si>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</si>
  <si>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</si>
  <si>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</si>
  <si>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</si>
  <si>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</si>
  <si>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</si>
  <si>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</si>
  <si>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</si>
  <si>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</si>
  <si>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</si>
  <si>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</si>
  <si>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</si>
  <si>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</si>
  <si>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</si>
  <si>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</si>
  <si>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</si>
  <si>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</si>
  <si>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</si>
  <si>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</si>
  <si>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</si>
  <si>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</si>
  <si>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</si>
  <si>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</si>
  <si>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</si>
  <si>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</si>
  <si>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</si>
  <si>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</si>
  <si>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</si>
  <si>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</si>
  <si>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</si>
  <si>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</si>
  <si>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</si>
  <si>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</si>
  <si>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</si>
  <si>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</si>
  <si>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</si>
  <si>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</si>
  <si>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</si>
  <si>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</si>
  <si>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</si>
  <si>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</si>
  <si>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</si>
  <si>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</si>
  <si>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</si>
  <si>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</si>
  <si>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</si>
  <si>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</si>
  <si>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</si>
  <si>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</si>
  <si>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</si>
  <si>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</si>
  <si>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</si>
  <si>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</si>
  <si>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</si>
  <si>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</si>
  <si>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</si>
  <si>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</si>
  <si>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</si>
  <si>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</si>
  <si>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</si>
  <si>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</si>
  <si>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</si>
  <si>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</si>
  <si>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</si>
  <si>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</si>
  <si>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</si>
  <si>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</si>
  <si>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</si>
  <si>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</si>
  <si>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</si>
  <si>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</si>
  <si>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</si>
  <si>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</si>
  <si>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</si>
  <si>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</si>
  <si>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</si>
  <si>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</si>
  <si>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</si>
  <si>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</si>
  <si>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</si>
  <si>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</si>
  <si>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</si>
  <si>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</si>
  <si>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</si>
  <si>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</si>
  <si>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</si>
  <si>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</si>
  <si>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</si>
  <si>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</si>
  <si>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</si>
  <si>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</si>
  <si>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</si>
  <si>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</si>
  <si>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</si>
  <si>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</si>
  <si>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</si>
  <si>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</si>
  <si>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</si>
  <si>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</si>
  <si>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</si>
  <si>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</si>
  <si>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</si>
  <si>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</si>
  <si>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</si>
  <si>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</si>
  <si>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</si>
  <si>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</si>
  <si>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</si>
  <si>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</si>
  <si>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</si>
  <si>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</si>
  <si>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</si>
  <si>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</si>
  <si>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</si>
  <si>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</si>
  <si>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</si>
  <si>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</si>
  <si>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</si>
  <si>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</si>
  <si>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</si>
  <si>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</si>
  <si>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</si>
  <si>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</si>
  <si>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</si>
  <si>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</si>
  <si>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</si>
  <si>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</si>
  <si>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</si>
  <si>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</si>
  <si>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</si>
  <si>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</si>
  <si>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</si>
  <si>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</si>
  <si>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</si>
  <si>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</si>
  <si>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</si>
  <si>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</si>
  <si>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</si>
  <si>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</si>
  <si>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</si>
  <si>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</si>
  <si>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</si>
  <si>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</si>
  <si>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</si>
  <si>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</si>
  <si>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</si>
  <si>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</si>
  <si>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</si>
  <si>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</si>
  <si>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</si>
  <si>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</si>
  <si>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</si>
  <si>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</si>
  <si>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</si>
  <si>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</si>
  <si>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</si>
  <si>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</si>
  <si>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</si>
  <si>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</si>
  <si>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</si>
  <si>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</si>
  <si>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</si>
  <si>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</si>
  <si>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</si>
  <si>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</si>
  <si>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</si>
  <si>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</si>
  <si>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</si>
  <si>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</si>
  <si>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</si>
  <si>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</si>
  <si>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</si>
  <si>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</si>
  <si>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</si>
  <si>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</si>
  <si>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</si>
  <si>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</si>
  <si>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</si>
  <si>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</si>
  <si>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</si>
  <si>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</si>
  <si>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</si>
  <si>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</si>
  <si>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</si>
  <si>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</si>
  <si>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</si>
  <si>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</si>
  <si>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</si>
  <si>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</si>
  <si>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</si>
  <si>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</si>
  <si>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</si>
  <si>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</si>
  <si>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</si>
  <si>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</si>
  <si>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</si>
  <si>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</si>
  <si>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</si>
  <si>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</si>
  <si>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</si>
  <si>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</si>
  <si>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</si>
  <si>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</si>
  <si>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</si>
  <si>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</si>
  <si>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</si>
  <si>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</si>
  <si>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</si>
  <si>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</si>
  <si>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</si>
  <si>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</si>
  <si>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</si>
  <si>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</si>
  <si>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</si>
  <si>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</si>
  <si>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</si>
  <si>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</si>
  <si>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</si>
  <si>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</si>
  <si>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</si>
  <si>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</si>
  <si>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</si>
  <si>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</si>
  <si>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</si>
  <si>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</si>
  <si>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</si>
  <si>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</si>
  <si>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</si>
  <si>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</si>
  <si>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</si>
  <si>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</si>
  <si>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</si>
  <si>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</si>
  <si>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</si>
  <si>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</si>
  <si>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</si>
  <si>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</si>
  <si>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</si>
  <si>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</si>
  <si>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</si>
  <si>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</si>
  <si>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</si>
  <si>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</si>
  <si>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</si>
  <si>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</si>
  <si>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</si>
  <si>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</si>
  <si>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</si>
  <si>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</si>
  <si>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</si>
  <si>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</si>
  <si>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</si>
  <si>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</si>
  <si>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</si>
  <si>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</si>
  <si>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</si>
  <si>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</si>
  <si>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</si>
  <si>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</si>
  <si>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</si>
  <si>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</si>
  <si>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</si>
  <si>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</si>
  <si>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</si>
  <si>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</si>
  <si>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</si>
  <si>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</si>
  <si>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</si>
  <si>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</si>
  <si>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</si>
  <si>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</si>
  <si>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</si>
  <si>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</si>
  <si>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</si>
  <si>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</si>
  <si>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</si>
  <si>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</si>
  <si>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</si>
  <si>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</si>
  <si>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</si>
  <si>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</si>
  <si>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</si>
  <si>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</si>
  <si>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</si>
  <si>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</si>
  <si>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</si>
  <si>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</si>
  <si>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</si>
  <si>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</si>
  <si>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</si>
  <si>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</si>
  <si>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</si>
  <si>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</si>
  <si>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</si>
  <si>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</si>
  <si>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</si>
  <si>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</si>
  <si>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</si>
  <si>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</si>
  <si>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</si>
  <si>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</si>
  <si>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</si>
  <si>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</si>
  <si>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</si>
  <si>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</si>
  <si>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</si>
  <si>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</si>
  <si>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</si>
  <si>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</si>
  <si>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</si>
  <si>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</si>
  <si>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</si>
  <si>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</si>
  <si>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</si>
  <si>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</si>
  <si>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</si>
  <si>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</si>
  <si>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</si>
  <si>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</si>
  <si>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</si>
  <si>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</si>
  <si>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</si>
  <si>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</si>
  <si>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</si>
  <si>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</si>
  <si>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</si>
  <si>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</si>
  <si>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</si>
  <si>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</si>
  <si>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</si>
  <si>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</si>
  <si>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</si>
  <si>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</si>
  <si>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</si>
  <si>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</si>
  <si>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</si>
  <si>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</si>
  <si>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</si>
  <si>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</si>
  <si>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</si>
  <si>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</si>
  <si>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</si>
  <si>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</si>
  <si>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</si>
  <si>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</si>
  <si>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</si>
  <si>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</si>
  <si>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</si>
  <si>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</si>
  <si>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</si>
  <si>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</si>
  <si>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</si>
  <si>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</si>
  <si>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</si>
  <si>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</si>
  <si>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</si>
  <si>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</si>
  <si>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</si>
  <si>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</si>
  <si>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</si>
  <si>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</si>
  <si>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</si>
  <si>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</si>
  <si>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</si>
  <si>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</si>
  <si>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</si>
  <si>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</si>
  <si>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</si>
  <si>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</si>
  <si>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</si>
  <si>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</si>
  <si>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</si>
  <si>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</si>
  <si>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</si>
  <si>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</si>
  <si>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</si>
  <si>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</si>
  <si>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</si>
  <si>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</si>
  <si>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</si>
  <si>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</si>
  <si>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</si>
  <si>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</si>
  <si>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</si>
  <si>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</si>
  <si>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</si>
  <si>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</si>
  <si>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</si>
  <si>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</si>
  <si>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</si>
  <si>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</si>
  <si>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</si>
  <si>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</si>
  <si>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</si>
  <si>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</si>
  <si>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</si>
  <si>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</si>
  <si>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</si>
  <si>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</si>
  <si>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</si>
  <si>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</si>
  <si>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</si>
  <si>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</si>
  <si>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</si>
  <si>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</si>
  <si>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</si>
  <si>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</si>
  <si>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</si>
  <si>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</si>
  <si>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</si>
  <si>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</si>
  <si>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</si>
  <si>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</si>
  <si>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</si>
  <si>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</si>
  <si>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</si>
  <si>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</si>
  <si>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</si>
  <si>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</si>
  <si>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</si>
  <si>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</si>
  <si>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</si>
  <si>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</si>
  <si>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</si>
  <si>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</si>
  <si>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</si>
  <si>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</si>
  <si>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</si>
  <si>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</si>
  <si>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</si>
  <si>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</si>
  <si>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</si>
  <si>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</si>
  <si>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</si>
  <si>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</si>
  <si>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</si>
  <si>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</si>
  <si>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</si>
  <si>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</si>
  <si>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</si>
  <si>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</si>
  <si>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</si>
  <si>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</si>
  <si>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</si>
  <si>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</si>
  <si>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</si>
  <si>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</si>
  <si>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</si>
  <si>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</si>
  <si>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</si>
  <si>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</si>
  <si>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</si>
  <si>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</si>
  <si>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</si>
  <si>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</si>
  <si>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</si>
  <si>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</si>
  <si>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</si>
  <si>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</si>
  <si>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</si>
  <si>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</si>
  <si>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</si>
  <si>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</si>
  <si>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</si>
  <si>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</si>
  <si>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</si>
  <si>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</si>
  <si>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</si>
  <si>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</si>
  <si>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</si>
  <si>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</si>
  <si>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</si>
  <si>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</si>
  <si>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</si>
  <si>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</si>
  <si>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</si>
  <si>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</si>
  <si>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</si>
  <si>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</si>
  <si>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</si>
  <si>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</si>
  <si>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</si>
  <si>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</si>
  <si>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</si>
  <si>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</si>
  <si>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</si>
  <si>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</si>
  <si>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</si>
  <si>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</si>
  <si>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</si>
  <si>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</si>
  <si>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</si>
  <si>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</si>
  <si>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</si>
  <si>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</si>
  <si>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</si>
  <si>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</si>
  <si>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</si>
  <si>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</si>
  <si>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</si>
  <si>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</si>
  <si>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</si>
  <si>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</si>
  <si>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</si>
  <si>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</si>
  <si>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</si>
  <si>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</si>
  <si>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</si>
  <si>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</si>
  <si>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</si>
  <si>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</si>
  <si>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</si>
  <si>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</si>
  <si>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</si>
  <si>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</si>
  <si>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</si>
  <si>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</si>
  <si>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</si>
  <si>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</si>
  <si>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</si>
  <si>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</si>
  <si>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</si>
  <si>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</si>
  <si>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</si>
  <si>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</si>
  <si>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</si>
  <si>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</si>
  <si>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</si>
  <si>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</si>
  <si>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</si>
  <si>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</si>
  <si>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</si>
  <si>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</si>
  <si>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</si>
  <si>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</si>
  <si>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</si>
  <si>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</si>
  <si>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</si>
  <si>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</si>
  <si>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</si>
  <si>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</si>
  <si>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</si>
  <si>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</si>
  <si>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</si>
  <si>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</si>
  <si>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</si>
  <si>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</si>
  <si>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</si>
  <si>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</si>
  <si>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</si>
  <si>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</si>
  <si>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</si>
  <si>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</si>
  <si>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</si>
  <si>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</si>
  <si>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</si>
  <si>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</si>
  <si>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</si>
  <si>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</si>
  <si>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</si>
  <si>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</si>
  <si>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</si>
  <si>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</si>
  <si>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</si>
  <si>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</si>
  <si>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</si>
  <si>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</si>
  <si>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</si>
  <si>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</si>
  <si>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</si>
  <si>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</si>
  <si>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</si>
  <si>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</si>
  <si>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</si>
  <si>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</si>
  <si>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</si>
  <si>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</si>
  <si>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</si>
  <si>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</si>
  <si>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</si>
  <si>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</si>
  <si>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</si>
  <si>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</si>
  <si>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</si>
  <si>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</si>
  <si>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</si>
  <si>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</si>
  <si>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</si>
  <si>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</si>
  <si>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</si>
  <si>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</si>
  <si>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</si>
  <si>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</si>
  <si>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</si>
  <si>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</si>
  <si>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</si>
  <si>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</si>
  <si>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</si>
  <si>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</si>
  <si>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</si>
  <si>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</si>
  <si>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</si>
  <si>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</si>
  <si>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</si>
  <si>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</si>
  <si>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</si>
  <si>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</si>
  <si>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</si>
  <si>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</si>
  <si>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</si>
  <si>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</si>
  <si>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</si>
  <si>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</si>
  <si>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</si>
  <si>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</si>
  <si>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</si>
  <si>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</si>
  <si>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</si>
  <si>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</si>
  <si>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</si>
  <si>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</si>
  <si>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</si>
  <si>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</si>
  <si>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</si>
  <si>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</si>
  <si>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</si>
  <si>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</si>
  <si>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</si>
  <si>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</si>
  <si>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</si>
  <si>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</si>
  <si>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</si>
  <si>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</si>
  <si>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</si>
  <si>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</si>
  <si>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</si>
  <si>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</si>
  <si>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</si>
  <si>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</si>
  <si>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</si>
  <si>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</si>
  <si>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</si>
  <si>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</si>
  <si>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</si>
  <si>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</si>
  <si>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</si>
  <si>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</si>
  <si>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</si>
  <si>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</si>
  <si>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</si>
  <si>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</si>
  <si>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</si>
  <si>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</si>
  <si>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</si>
  <si>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</si>
  <si>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</si>
  <si>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</si>
  <si>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</si>
  <si>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</si>
  <si>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</si>
  <si>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</si>
  <si>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</si>
  <si>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</si>
  <si>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</si>
  <si>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</si>
  <si>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</si>
  <si>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</si>
  <si>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</si>
  <si>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</si>
  <si>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</si>
  <si>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</si>
  <si>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</si>
  <si>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</si>
  <si>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</si>
  <si>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</si>
  <si>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</si>
  <si>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</si>
  <si>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</si>
  <si>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</si>
  <si>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</si>
  <si>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</si>
  <si>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</si>
  <si>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</si>
  <si>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</si>
  <si>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</si>
  <si>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</si>
  <si>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</si>
  <si>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</si>
  <si>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</si>
  <si>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</si>
  <si>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</si>
  <si>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</si>
  <si>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</si>
  <si>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</si>
  <si>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</si>
  <si>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</si>
  <si>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</si>
  <si>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</si>
  <si>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</si>
  <si>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</si>
  <si>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</si>
  <si>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</si>
  <si>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</si>
  <si>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</si>
  <si>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</si>
  <si>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</si>
  <si>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</si>
  <si>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</si>
  <si>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</si>
  <si>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</si>
  <si>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</si>
  <si>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</si>
  <si>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</si>
  <si>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</si>
  <si>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</si>
  <si>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</si>
  <si>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</si>
  <si>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</si>
  <si>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</si>
  <si>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</si>
  <si>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</si>
  <si>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</si>
  <si>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</si>
  <si>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</si>
  <si>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</si>
  <si>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</si>
  <si>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</si>
  <si>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</si>
  <si>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</si>
  <si>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</si>
  <si>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</si>
  <si>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</si>
  <si>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</si>
  <si>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</si>
  <si>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</si>
  <si>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</si>
  <si>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</si>
  <si>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</si>
  <si>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</si>
  <si>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</si>
  <si>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</si>
  <si>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</si>
  <si>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</si>
  <si>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</si>
  <si>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</si>
  <si>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</si>
  <si>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</si>
  <si>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</si>
  <si>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</si>
  <si>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</si>
  <si>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</si>
  <si>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</si>
  <si>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</si>
  <si>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</si>
  <si>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</si>
  <si>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</si>
  <si>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</si>
  <si>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</si>
  <si>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</si>
  <si>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</si>
  <si>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</si>
  <si>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</si>
  <si>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</si>
  <si>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</si>
  <si>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</si>
  <si>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</si>
  <si>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</si>
  <si>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</si>
  <si>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</si>
  <si>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</si>
  <si>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</si>
  <si>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</si>
  <si>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</si>
  <si>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</si>
  <si>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</si>
  <si>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</si>
  <si>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</si>
  <si>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</si>
  <si>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</si>
  <si>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</si>
  <si>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</si>
  <si>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</si>
  <si>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</si>
  <si>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</si>
  <si>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</si>
  <si>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</si>
  <si>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</si>
  <si>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</si>
  <si>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</si>
  <si>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</si>
  <si>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</si>
  <si>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</si>
  <si>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</si>
  <si>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</si>
  <si>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</si>
  <si>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</si>
  <si>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</si>
  <si>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</si>
  <si>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</si>
  <si>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</si>
  <si>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</si>
  <si>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</si>
  <si>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</si>
  <si>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</si>
  <si>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</si>
  <si>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</si>
  <si>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</si>
  <si>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</si>
  <si>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</si>
  <si>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</si>
  <si>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</si>
  <si>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</si>
  <si>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</si>
  <si>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</si>
  <si>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</si>
  <si>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</si>
  <si>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</si>
  <si>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</si>
  <si>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</si>
  <si>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</si>
  <si>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</si>
  <si>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</si>
  <si>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</si>
  <si>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</si>
  <si>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</si>
  <si>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</si>
  <si>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</si>
  <si>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</si>
  <si>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</si>
  <si>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</si>
  <si>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</si>
  <si>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</si>
  <si>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</si>
  <si>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</si>
  <si>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</si>
  <si>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</si>
  <si>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</si>
  <si>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</si>
  <si>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</si>
  <si>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</si>
  <si>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</si>
  <si>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</si>
  <si>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</si>
  <si>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</si>
  <si>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</si>
  <si>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</si>
  <si>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</si>
  <si>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</si>
  <si>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</si>
  <si>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</si>
  <si>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</si>
  <si>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</si>
  <si>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</si>
  <si>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</si>
  <si>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</si>
  <si>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</si>
  <si>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</si>
  <si>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</si>
  <si>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</si>
  <si>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</si>
  <si>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</si>
  <si>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</si>
  <si>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</si>
  <si>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</si>
  <si>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</si>
  <si>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</si>
  <si>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</si>
  <si>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</si>
  <si>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</si>
  <si>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</si>
  <si>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</si>
  <si>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</si>
  <si>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</si>
  <si>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</si>
  <si>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</si>
  <si>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</si>
  <si>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</si>
  <si>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</si>
  <si>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</si>
  <si>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</si>
  <si>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</si>
  <si>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</si>
  <si>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</si>
  <si>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</si>
  <si>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</si>
  <si>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</si>
  <si>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</si>
  <si>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</si>
  <si>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</si>
  <si>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</si>
  <si>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</si>
  <si>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</si>
  <si>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</si>
  <si>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</si>
  <si>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</si>
  <si>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</si>
  <si>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</si>
  <si>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</si>
  <si>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</si>
  <si>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</si>
  <si>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</si>
  <si>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</si>
  <si>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</si>
  <si>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</si>
  <si>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</si>
  <si>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</si>
  <si>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</si>
  <si>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</si>
  <si>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</si>
  <si>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</si>
  <si>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</si>
  <si>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</si>
  <si>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</si>
  <si>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</si>
  <si>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</si>
  <si>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</si>
  <si>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</si>
  <si>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</si>
  <si>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</si>
  <si>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</si>
  <si>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</si>
  <si>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</si>
  <si>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</si>
  <si>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</si>
  <si>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</si>
  <si>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</si>
  <si>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</si>
  <si>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</si>
  <si>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</si>
  <si>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</si>
  <si>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</si>
  <si>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</si>
  <si>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</si>
  <si>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</si>
  <si>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</si>
  <si>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</si>
  <si>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</si>
  <si>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</si>
  <si>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</si>
  <si>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</si>
  <si>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</si>
  <si>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</si>
  <si>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</si>
  <si>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</si>
  <si>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</si>
  <si>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</si>
  <si>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</si>
  <si>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</si>
  <si>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</si>
  <si>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</si>
  <si>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</si>
  <si>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</si>
  <si>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</si>
  <si>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</si>
  <si>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</si>
  <si>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</si>
  <si>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</si>
  <si>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</si>
  <si>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</si>
  <si>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</si>
  <si>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</si>
  <si>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</si>
  <si>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</si>
  <si>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</si>
  <si>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</si>
  <si>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</si>
  <si>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</si>
  <si>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</si>
  <si>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</si>
  <si>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</si>
  <si>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</si>
  <si>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</si>
  <si>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</si>
  <si>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</si>
  <si>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</si>
  <si>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</si>
  <si>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</si>
  <si>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</si>
  <si>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</si>
  <si>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</si>
  <si>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</si>
  <si>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</si>
  <si>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</si>
  <si>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</si>
  <si>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</si>
  <si>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</si>
  <si>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</si>
  <si>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</si>
  <si>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</si>
  <si>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</si>
  <si>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</si>
  <si>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</si>
  <si>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</si>
  <si>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</si>
  <si>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</si>
  <si>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</si>
  <si>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</si>
  <si>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</si>
  <si>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</si>
  <si>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</si>
  <si>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</si>
  <si>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</si>
  <si>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</si>
  <si>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</si>
  <si>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</si>
  <si>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</si>
  <si>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</si>
  <si>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</si>
  <si>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</si>
  <si>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</si>
  <si>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</si>
  <si>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</si>
  <si>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</si>
  <si>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</si>
  <si>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</si>
  <si>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</si>
  <si>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</si>
  <si>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</si>
  <si>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</si>
  <si>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</si>
  <si>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</si>
  <si>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</si>
  <si>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</si>
  <si>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</si>
  <si>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</si>
  <si>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</si>
  <si>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</si>
  <si>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</si>
  <si>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</si>
  <si>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</si>
  <si>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</si>
  <si>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</si>
  <si>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</si>
  <si>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</si>
  <si>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</si>
  <si>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</si>
  <si>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</si>
  <si>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</si>
  <si>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</si>
  <si>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</si>
  <si>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</si>
  <si>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</si>
  <si>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</si>
  <si>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</si>
  <si>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</si>
  <si>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</si>
  <si>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</si>
  <si>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</si>
  <si>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</si>
  <si>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</si>
  <si>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</si>
  <si>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</si>
  <si>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</si>
  <si>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</si>
  <si>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</si>
  <si>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</si>
  <si>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</si>
  <si>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</si>
  <si>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</si>
  <si>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</si>
  <si>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</si>
  <si>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</si>
  <si>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</si>
  <si>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</si>
  <si>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</si>
  <si>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</si>
  <si>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</si>
  <si>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</si>
  <si>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</si>
  <si>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</si>
  <si>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</si>
  <si>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</si>
  <si>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</si>
  <si>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</si>
  <si>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</si>
  <si>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</si>
  <si>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</si>
  <si>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</si>
  <si>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</si>
  <si>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</si>
  <si>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</si>
  <si>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</si>
  <si>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</si>
  <si>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</si>
  <si>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</si>
  <si>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</si>
  <si>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</si>
  <si>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</si>
  <si>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</si>
  <si>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</si>
  <si>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</si>
  <si>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</si>
  <si>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</si>
  <si>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</si>
  <si>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</si>
  <si>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</si>
  <si>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</si>
  <si>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</si>
  <si>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</si>
  <si>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</si>
  <si>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</si>
  <si>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</si>
  <si>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</si>
  <si>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</si>
  <si>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</si>
  <si>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</si>
  <si>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</si>
  <si>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</si>
  <si>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</si>
  <si>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</si>
  <si>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</si>
  <si>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</si>
  <si>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</si>
  <si>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</si>
  <si>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</si>
  <si>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</si>
  <si>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</si>
  <si>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</si>
  <si>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</si>
  <si>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</si>
  <si>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</si>
  <si>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</si>
  <si>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</si>
  <si>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</si>
  <si>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</si>
  <si>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</si>
  <si>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</si>
  <si>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</si>
  <si>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</si>
  <si>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</si>
  <si>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</si>
  <si>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</si>
  <si>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</si>
  <si>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</si>
  <si>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</si>
  <si>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</si>
  <si>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</si>
  <si>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</si>
  <si>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</si>
  <si>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</si>
  <si>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</si>
  <si>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</si>
  <si>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</si>
  <si>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</si>
  <si>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</si>
  <si>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</si>
  <si>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</si>
  <si>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</si>
  <si>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</si>
  <si>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</si>
  <si>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</si>
  <si>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</si>
  <si>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</si>
  <si>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</si>
  <si>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</si>
  <si>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</si>
  <si>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</si>
  <si>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</si>
  <si>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</si>
  <si>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</si>
  <si>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</si>
  <si>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</si>
  <si>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</si>
  <si>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</si>
  <si>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</si>
  <si>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</si>
  <si>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</si>
  <si>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</si>
  <si>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</si>
  <si>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</si>
  <si>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</si>
  <si>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</si>
  <si>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</si>
  <si>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</si>
  <si>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</si>
  <si>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</si>
  <si>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</si>
  <si>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</si>
  <si>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</si>
  <si>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</si>
  <si>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</si>
  <si>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</si>
  <si>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</si>
  <si>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</si>
  <si>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</si>
  <si>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</si>
  <si>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</si>
  <si>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</si>
  <si>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</si>
  <si>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</si>
  <si>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</si>
  <si>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</si>
  <si>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</si>
  <si>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</si>
  <si>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</si>
  <si>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</si>
  <si>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</si>
  <si>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</si>
  <si>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</si>
  <si>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</si>
  <si>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</si>
  <si>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</si>
  <si>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</si>
  <si>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</si>
  <si>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</si>
  <si>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</si>
  <si>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</si>
  <si>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</si>
  <si>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</si>
  <si>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</si>
  <si>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</si>
  <si>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</si>
  <si>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</si>
  <si>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</si>
  <si>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</si>
  <si>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</si>
  <si>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</si>
  <si>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</si>
  <si>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</si>
  <si>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</si>
  <si>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</si>
  <si>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</si>
  <si>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</si>
  <si>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</si>
  <si>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</si>
  <si>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</si>
  <si>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</si>
  <si>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</si>
  <si>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</si>
  <si>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</si>
  <si>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</si>
  <si>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</si>
  <si>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</si>
  <si>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</si>
  <si>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</si>
  <si>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</si>
  <si>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</si>
  <si>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</si>
  <si>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</si>
  <si>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</si>
  <si>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</si>
  <si>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</si>
  <si>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</si>
  <si>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</si>
  <si>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</si>
  <si>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</si>
  <si>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</si>
  <si>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</si>
  <si>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</si>
  <si>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</si>
  <si>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</si>
  <si>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</si>
  <si>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</si>
  <si>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</si>
  <si>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</si>
  <si>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</si>
  <si>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</si>
  <si>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</si>
  <si>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</si>
  <si>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</si>
  <si>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</si>
  <si>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</si>
  <si>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</si>
  <si>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</si>
  <si>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</si>
  <si>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</si>
  <si>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</si>
  <si>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</si>
  <si>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</si>
  <si>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</si>
  <si>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</si>
  <si>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</si>
  <si>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</si>
  <si>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</si>
  <si>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</si>
  <si>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</si>
  <si>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</si>
  <si>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</si>
  <si>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</si>
  <si>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</si>
  <si>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</si>
  <si>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</si>
  <si>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</si>
  <si>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</si>
  <si>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</si>
  <si>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</si>
  <si>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</si>
  <si>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</si>
  <si>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</si>
  <si>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</si>
  <si>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</si>
  <si>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</si>
  <si>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</si>
  <si>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</si>
  <si>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</si>
  <si>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</si>
  <si>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</si>
  <si>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</si>
  <si>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</si>
  <si>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</si>
  <si>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</si>
  <si>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</si>
  <si>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</si>
  <si>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</si>
  <si>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</si>
  <si>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</si>
  <si>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</si>
  <si>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</si>
  <si>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</si>
  <si>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</si>
  <si>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</si>
  <si>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</si>
  <si>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</si>
  <si>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</si>
  <si>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</si>
  <si>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</si>
  <si>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</si>
  <si>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</si>
  <si>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</si>
  <si>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</si>
  <si>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</si>
  <si>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</si>
  <si>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</si>
  <si>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</si>
  <si>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</si>
  <si>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</si>
  <si>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</si>
  <si>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</si>
  <si>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</si>
  <si>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</si>
  <si>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</si>
  <si>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</si>
  <si>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</si>
  <si>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</si>
  <si>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</si>
  <si>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</si>
  <si>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</si>
  <si>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</si>
  <si>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</si>
  <si>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</si>
  <si>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</si>
  <si>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</si>
  <si>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</si>
  <si>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</si>
  <si>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</si>
  <si>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</si>
  <si>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</si>
  <si>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</si>
  <si>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</si>
  <si>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</si>
  <si>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</si>
  <si>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</si>
  <si>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</si>
  <si>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</si>
  <si>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</si>
  <si>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</si>
  <si>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</si>
  <si>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</si>
  <si>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</si>
  <si>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</si>
  <si>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</si>
  <si>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</si>
  <si>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</si>
  <si>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</si>
  <si>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</si>
  <si>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</si>
  <si>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</si>
  <si>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</si>
  <si>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</si>
  <si>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</si>
  <si>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</si>
  <si>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</si>
  <si>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</si>
  <si>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</si>
  <si>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</si>
  <si>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</si>
  <si>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</si>
  <si>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</si>
  <si>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</si>
  <si>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</si>
  <si>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</si>
  <si>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</si>
  <si>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</si>
  <si>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</si>
  <si>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</si>
  <si>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</si>
  <si>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</si>
  <si>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</si>
  <si>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</si>
  <si>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</si>
  <si>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</si>
  <si>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</si>
  <si>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</si>
  <si>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</si>
  <si>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</si>
  <si>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</si>
  <si>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</si>
  <si>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</si>
  <si>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</si>
  <si>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</si>
  <si>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</si>
  <si>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</si>
  <si>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</si>
  <si>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</si>
  <si>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</si>
  <si>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</si>
  <si>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</si>
  <si>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</si>
  <si>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</si>
  <si>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</si>
  <si>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</si>
  <si>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</si>
  <si>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</si>
  <si>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</si>
  <si>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</si>
  <si>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</si>
  <si>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</si>
  <si>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</si>
  <si>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</si>
  <si>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</si>
  <si>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</si>
  <si>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</si>
  <si>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</si>
  <si>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</si>
  <si>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</si>
  <si>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</si>
  <si>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</si>
  <si>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</si>
  <si>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</si>
  <si>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</si>
  <si>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</si>
  <si>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</si>
  <si>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</si>
  <si>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</si>
  <si>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</si>
  <si>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</si>
  <si>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</si>
  <si>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</si>
  <si>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</si>
  <si>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</si>
  <si>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</si>
  <si>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</si>
  <si>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</si>
  <si>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</si>
  <si>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</si>
  <si>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</si>
  <si>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</si>
  <si>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</si>
  <si>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</si>
  <si>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</si>
  <si>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</si>
  <si>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</si>
  <si>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</si>
  <si>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</si>
  <si>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</si>
  <si>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</si>
  <si>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</si>
  <si>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</si>
  <si>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</si>
  <si>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</si>
  <si>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</si>
  <si>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</si>
  <si>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</si>
  <si>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</si>
  <si>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</si>
  <si>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</si>
  <si>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</si>
  <si>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</si>
  <si>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</si>
  <si>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</si>
  <si>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</si>
  <si>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</si>
  <si>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</si>
  <si>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</si>
  <si>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</si>
  <si>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</si>
  <si>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</si>
  <si>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</si>
  <si>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</si>
  <si>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</si>
  <si>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</si>
  <si>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</si>
  <si>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</si>
  <si>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</si>
  <si>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</si>
  <si>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</si>
  <si>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</si>
  <si>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</si>
  <si>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</si>
  <si>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</si>
  <si>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</si>
  <si>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</si>
  <si>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</si>
  <si>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</si>
  <si>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</si>
  <si>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</si>
  <si>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</si>
  <si>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</si>
  <si>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</si>
  <si>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</si>
  <si>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</si>
  <si>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</si>
  <si>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</si>
  <si>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</si>
  <si>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</si>
  <si>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</si>
  <si>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</si>
  <si>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</si>
  <si>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</si>
  <si>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</si>
  <si>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</si>
  <si>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</si>
  <si>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</si>
  <si>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</si>
  <si>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</si>
  <si>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</si>
  <si>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</si>
  <si>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</si>
  <si>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</si>
  <si>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</si>
  <si>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</si>
  <si>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</si>
  <si>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</si>
  <si>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</si>
  <si>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</si>
  <si>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</si>
  <si>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</si>
  <si>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</si>
  <si>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</si>
  <si>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</si>
  <si>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</si>
  <si>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</si>
  <si>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</si>
  <si>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</si>
  <si>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</si>
  <si>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</si>
  <si>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</si>
  <si>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</si>
  <si>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</si>
  <si>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</si>
  <si>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</si>
  <si>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</si>
  <si>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</si>
  <si>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</si>
  <si>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</si>
  <si>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</si>
  <si>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</si>
  <si>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</si>
  <si>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</si>
  <si>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</si>
  <si>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</si>
  <si>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</si>
  <si>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</si>
  <si>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</si>
  <si>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</si>
  <si>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</si>
  <si>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</si>
  <si>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</si>
  <si>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</si>
  <si>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</si>
  <si>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</si>
  <si>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</si>
  <si>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</si>
  <si>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</si>
  <si>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</si>
  <si>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</si>
  <si>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</si>
  <si>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</si>
  <si>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</si>
  <si>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</si>
  <si>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</si>
  <si>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</si>
  <si>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</si>
  <si>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</si>
  <si>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</si>
  <si>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</si>
  <si>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</si>
  <si>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</si>
  <si>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</si>
  <si>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</si>
  <si>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</si>
  <si>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</si>
  <si>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</si>
  <si>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</si>
  <si>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</si>
  <si>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</si>
  <si>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</si>
  <si>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</si>
  <si>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</si>
  <si>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</si>
  <si>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</si>
  <si>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</si>
  <si>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</si>
  <si>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</si>
  <si>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</si>
  <si>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</si>
  <si>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</si>
  <si>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</si>
  <si>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</si>
  <si>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</si>
  <si>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</si>
  <si>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</si>
  <si>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</si>
  <si>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</si>
  <si>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</si>
  <si>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</si>
  <si>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</si>
  <si>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</si>
  <si>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</si>
  <si>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</si>
  <si>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</si>
  <si>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</si>
  <si>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</si>
  <si>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</si>
  <si>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</si>
  <si>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</si>
  <si>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</si>
  <si>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</si>
  <si>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</si>
  <si>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</si>
  <si>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</si>
  <si>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</si>
  <si>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</si>
  <si>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</si>
  <si>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</si>
  <si>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</si>
  <si>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</si>
  <si>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</si>
  <si>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</si>
  <si>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</si>
  <si>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</si>
  <si>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</si>
  <si>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</si>
  <si>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</si>
  <si>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</si>
  <si>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</si>
  <si>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</si>
  <si>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</si>
  <si>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</si>
  <si>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</si>
  <si>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</si>
  <si>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</si>
  <si>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</si>
  <si>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</si>
  <si>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</si>
  <si>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</si>
  <si>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</si>
  <si>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</si>
  <si>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</si>
  <si>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</si>
  <si>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</si>
  <si>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</si>
  <si>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</si>
  <si>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</si>
  <si>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</si>
  <si>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</si>
  <si>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</si>
  <si>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</si>
  <si>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</si>
  <si>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</si>
  <si>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</si>
  <si>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</si>
  <si>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</si>
  <si>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</si>
  <si>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</si>
  <si>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</si>
  <si>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</si>
  <si>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</si>
  <si>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</si>
  <si>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</si>
  <si>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</si>
  <si>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</si>
  <si>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</si>
  <si>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</si>
  <si>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</si>
  <si>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</si>
  <si>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</si>
  <si>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</si>
  <si>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</si>
  <si>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</si>
  <si>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</si>
  <si>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</si>
  <si>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</si>
  <si>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</si>
  <si>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</si>
  <si>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</si>
  <si>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</si>
  <si>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</si>
  <si>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</si>
  <si>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</si>
  <si>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</si>
  <si>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</si>
  <si>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</si>
  <si>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</si>
  <si>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</si>
  <si>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</si>
  <si>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</si>
  <si>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</si>
  <si>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</si>
  <si>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</si>
  <si>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</si>
  <si>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</si>
  <si>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</si>
  <si>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</si>
  <si>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</si>
  <si>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</si>
  <si>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</si>
  <si>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</si>
  <si>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</si>
  <si>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</si>
  <si>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</si>
  <si>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</si>
  <si>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</si>
  <si>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</si>
  <si>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</si>
  <si>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</si>
  <si>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</si>
  <si>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</si>
  <si>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</si>
  <si>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</si>
  <si>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</si>
  <si>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</si>
  <si>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</si>
  <si>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</si>
  <si>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</si>
  <si>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</si>
  <si>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</si>
  <si>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</si>
  <si>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</si>
  <si>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</si>
  <si>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</si>
  <si>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</si>
  <si>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</si>
  <si>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</si>
  <si>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</si>
  <si>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</si>
  <si>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</si>
  <si>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</si>
  <si>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</si>
  <si>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</si>
  <si>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</si>
  <si>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</si>
  <si>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</si>
  <si>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</si>
  <si>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</si>
  <si>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</si>
  <si>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</si>
  <si>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</si>
  <si>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</si>
  <si>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</si>
  <si>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</si>
  <si>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</si>
  <si>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</si>
  <si>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</si>
  <si>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</si>
  <si>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</si>
  <si>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</si>
  <si>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</si>
  <si>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</si>
  <si>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</si>
  <si>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</si>
  <si>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</si>
  <si>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</si>
  <si>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</si>
  <si>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</si>
  <si>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</si>
  <si>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</si>
  <si>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</si>
  <si>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</si>
  <si>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</si>
  <si>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</si>
  <si>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</si>
  <si>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</si>
  <si>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</si>
  <si>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</si>
  <si>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</si>
  <si>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</si>
  <si>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</si>
  <si>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</si>
  <si>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</si>
  <si>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</si>
  <si>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</si>
  <si>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</si>
  <si>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</si>
  <si>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</si>
  <si>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</si>
  <si>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</si>
  <si>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</si>
  <si>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</si>
  <si>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</si>
  <si>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</si>
  <si>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</si>
  <si>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</si>
  <si>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</si>
  <si>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</si>
  <si>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</si>
  <si>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</si>
  <si>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</si>
  <si>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</si>
  <si>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</si>
  <si>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</si>
  <si>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</si>
  <si>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</si>
  <si>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</si>
  <si>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</si>
  <si>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</si>
  <si>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</si>
  <si>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</si>
  <si>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</si>
  <si>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</si>
  <si>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</si>
  <si>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</si>
  <si>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</si>
  <si>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</si>
  <si>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</si>
  <si>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</si>
  <si>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</si>
  <si>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</si>
  <si>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</si>
  <si>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</si>
  <si>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</si>
  <si>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</si>
  <si>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</si>
  <si>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</si>
  <si>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</si>
  <si>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</si>
  <si>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</si>
  <si>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</si>
  <si>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</si>
  <si>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</si>
  <si>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</si>
  <si>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</si>
  <si>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</si>
  <si>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</si>
  <si>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</si>
  <si>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</si>
  <si>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</si>
  <si>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</si>
  <si>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</si>
  <si>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</si>
  <si>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</si>
  <si>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</si>
  <si>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</si>
  <si>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</si>
  <si>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</si>
  <si>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</si>
  <si>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</si>
  <si>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</si>
  <si>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</si>
  <si>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</si>
  <si>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</si>
  <si>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</si>
  <si>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</si>
  <si>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</si>
  <si>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</si>
  <si>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</si>
  <si>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</si>
  <si>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</si>
  <si>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</si>
  <si>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</si>
  <si>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</si>
  <si>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</si>
  <si>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</si>
  <si>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</si>
  <si>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</si>
  <si>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</si>
  <si>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</si>
  <si>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</si>
  <si>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</si>
  <si>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</si>
  <si>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</si>
  <si>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</si>
  <si>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</si>
  <si>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</si>
  <si>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</si>
  <si>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</si>
  <si>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</si>
  <si>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</si>
  <si>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</si>
  <si>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</si>
  <si>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</si>
  <si>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</si>
  <si>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</si>
  <si>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</si>
  <si>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</si>
  <si>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</si>
  <si>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</si>
  <si>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</si>
  <si>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</si>
  <si>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</si>
  <si>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</si>
  <si>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</si>
  <si>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</si>
  <si>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</si>
  <si>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</si>
  <si>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</si>
  <si>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</si>
  <si>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</si>
  <si>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</si>
  <si>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</si>
  <si>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</si>
  <si>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</si>
  <si>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</si>
  <si>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</si>
  <si>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</si>
  <si>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</si>
  <si>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</si>
  <si>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</si>
  <si>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</si>
  <si>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</si>
  <si>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</si>
  <si>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</si>
  <si>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</si>
  <si>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</si>
  <si>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</si>
  <si>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</si>
  <si>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</si>
  <si>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</si>
  <si>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</si>
  <si>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</si>
  <si>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</si>
  <si>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</si>
  <si>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</si>
  <si>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</si>
  <si>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</si>
  <si>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</si>
  <si>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</si>
  <si>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</si>
  <si>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</si>
  <si>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</si>
  <si>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</si>
  <si>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</si>
  <si>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</si>
  <si>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</si>
  <si>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</si>
  <si>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</si>
  <si>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</si>
  <si>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</si>
  <si>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</si>
  <si>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</si>
  <si>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</si>
  <si>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</si>
  <si>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</si>
  <si>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</si>
  <si>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</si>
  <si>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</si>
  <si>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</si>
  <si>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</si>
  <si>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</si>
  <si>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</si>
  <si>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</si>
  <si>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</si>
  <si>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</si>
  <si>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</si>
  <si>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</si>
  <si>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</si>
  <si>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</si>
  <si>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</si>
  <si>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</si>
  <si>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</si>
  <si>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</si>
  <si>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</si>
  <si>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</si>
  <si>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</si>
  <si>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</si>
  <si>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</si>
  <si>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</si>
  <si>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</si>
  <si>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</si>
  <si>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</si>
  <si>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</si>
  <si>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</si>
  <si>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</si>
  <si>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</si>
  <si>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</si>
  <si>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</si>
  <si>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</si>
  <si>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</si>
  <si>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</si>
  <si>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</si>
  <si>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</si>
  <si>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</si>
  <si>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</si>
  <si>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</si>
  <si>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</si>
  <si>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</si>
  <si>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</si>
  <si>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</si>
  <si>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</si>
  <si>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</si>
  <si>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</si>
  <si>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</si>
  <si>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</si>
  <si>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</si>
  <si>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</si>
  <si>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</si>
  <si>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</si>
  <si>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</si>
  <si>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</si>
  <si>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</si>
  <si>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</si>
  <si>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</si>
  <si>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</si>
  <si>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</si>
  <si>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</si>
  <si>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</si>
  <si>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</si>
  <si>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</si>
  <si>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</si>
  <si>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</si>
  <si>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</si>
  <si>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</si>
  <si>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</si>
  <si>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</si>
  <si>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</si>
  <si>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</si>
  <si>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</si>
  <si>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</si>
  <si>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</si>
  <si>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</si>
  <si>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</si>
  <si>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</si>
  <si>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</si>
  <si>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</si>
  <si>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</si>
  <si>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</si>
  <si>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</si>
  <si>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</si>
  <si>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</si>
  <si>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</si>
  <si>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</si>
  <si>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</si>
  <si>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</si>
  <si>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</si>
  <si>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</si>
  <si>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</si>
  <si>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</si>
  <si>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</si>
  <si>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</si>
  <si>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</si>
  <si>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</si>
  <si>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</si>
  <si>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</si>
  <si>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</si>
  <si>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</si>
  <si>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</si>
  <si>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</si>
  <si>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</si>
  <si>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</si>
  <si>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</si>
  <si>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</si>
  <si>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</si>
  <si>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</si>
  <si>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</si>
  <si>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</si>
  <si>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</si>
  <si>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</si>
  <si>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</si>
  <si>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</si>
  <si>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</si>
  <si>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</si>
  <si>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</si>
  <si>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</si>
  <si>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</si>
  <si>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</si>
  <si>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</si>
  <si>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</si>
  <si>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</si>
  <si>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</si>
  <si>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</si>
  <si>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</si>
  <si>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</si>
  <si>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</si>
  <si>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</si>
  <si>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</si>
  <si>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</si>
  <si>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</si>
  <si>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</si>
  <si>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</si>
  <si>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</si>
  <si>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</si>
  <si>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</si>
  <si>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</si>
  <si>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</si>
  <si>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</si>
  <si>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</si>
  <si>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</si>
  <si>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</si>
  <si>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</si>
  <si>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</si>
  <si>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</si>
  <si>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</si>
  <si>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</si>
  <si>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</si>
  <si>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</si>
  <si>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</si>
  <si>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</si>
  <si>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</si>
  <si>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</si>
  <si>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</si>
  <si>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</si>
  <si>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</si>
  <si>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</si>
  <si>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</si>
  <si>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</si>
  <si>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</si>
  <si>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</si>
  <si>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</si>
  <si>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</si>
  <si>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</si>
  <si>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</si>
  <si>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</si>
  <si>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</si>
  <si>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</si>
  <si>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</si>
  <si>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</si>
  <si>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</si>
  <si>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</si>
  <si>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</si>
  <si>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</si>
  <si>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</si>
  <si>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</si>
  <si>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</si>
  <si>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</si>
  <si>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</si>
  <si>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</si>
  <si>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</si>
  <si>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</si>
  <si>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</si>
  <si>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</si>
  <si>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</si>
  <si>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</si>
  <si>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</si>
  <si>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</si>
  <si>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</si>
  <si>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</si>
  <si>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</si>
  <si>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</si>
  <si>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</si>
  <si>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</si>
  <si>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</si>
  <si>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</si>
  <si>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</si>
  <si>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</si>
  <si>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</si>
  <si>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</si>
  <si>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</si>
  <si>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</si>
  <si>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</si>
  <si>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</si>
  <si>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</si>
  <si>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</si>
  <si>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</si>
  <si>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</si>
  <si>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</si>
  <si>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</si>
  <si>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</si>
  <si>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</si>
  <si>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</si>
  <si>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</si>
  <si>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</si>
  <si>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</si>
  <si>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</si>
  <si>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</si>
  <si>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</si>
  <si>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</si>
  <si>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</si>
  <si>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</si>
  <si>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</si>
  <si>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</si>
  <si>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</si>
  <si>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</si>
  <si>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</si>
  <si>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</si>
  <si>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</si>
  <si>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</si>
  <si>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</si>
  <si>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</si>
  <si>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</si>
  <si>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</si>
  <si>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</si>
  <si>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</si>
  <si>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</si>
  <si>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</si>
  <si>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</si>
  <si>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</si>
  <si>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</si>
  <si>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</si>
  <si>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</si>
  <si>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</si>
  <si>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</si>
  <si>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</si>
  <si>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</si>
  <si>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</si>
  <si>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</si>
  <si>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</si>
  <si>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</si>
  <si>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</si>
  <si>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</si>
  <si>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</si>
  <si>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</si>
  <si>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</si>
  <si>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</si>
  <si>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</si>
  <si>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</si>
  <si>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</si>
  <si>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</si>
  <si>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</si>
  <si>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</si>
  <si>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</si>
  <si>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</si>
  <si>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</si>
  <si>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</si>
  <si>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</si>
  <si>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</si>
  <si>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</si>
  <si>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</si>
  <si>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</si>
  <si>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</si>
  <si>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</si>
  <si>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</si>
  <si>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</si>
  <si>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</si>
  <si>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</si>
  <si>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</si>
  <si>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</si>
  <si>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</si>
  <si>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</si>
  <si>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</si>
  <si>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</si>
  <si>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</si>
  <si>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</si>
  <si>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</si>
  <si>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</si>
  <si>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</si>
  <si>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</si>
  <si>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</si>
  <si>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</si>
  <si>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</si>
  <si>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</si>
  <si>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</si>
  <si>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</si>
  <si>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</si>
  <si>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</si>
  <si>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</si>
  <si>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</si>
  <si>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</si>
  <si>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</si>
  <si>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</si>
  <si>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</si>
  <si>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</si>
  <si>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</si>
  <si>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</si>
  <si>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</si>
  <si>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</si>
  <si>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</si>
  <si>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</si>
  <si>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</si>
  <si>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</si>
  <si>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</si>
  <si>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</si>
  <si>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</si>
  <si>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</si>
  <si>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</si>
  <si>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</si>
  <si>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</si>
  <si>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</si>
  <si>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</si>
  <si>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</si>
  <si>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</si>
  <si>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</si>
  <si>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</si>
  <si>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</si>
  <si>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</si>
  <si>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</si>
  <si>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</si>
  <si>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</si>
  <si>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</si>
  <si>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</si>
  <si>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</si>
  <si>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</si>
  <si>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</si>
  <si>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</si>
  <si>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</si>
  <si>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</si>
  <si>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</si>
  <si>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</si>
  <si>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</si>
  <si>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</si>
  <si>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</si>
  <si>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</si>
  <si>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</si>
  <si>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</si>
  <si>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</si>
  <si>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</si>
  <si>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</si>
  <si>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</si>
  <si>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</si>
  <si>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</si>
  <si>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</si>
  <si>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</si>
  <si>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</si>
  <si>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</si>
  <si>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</si>
  <si>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</si>
  <si>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</si>
  <si>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</si>
  <si>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</si>
  <si>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</si>
  <si>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</si>
  <si>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</si>
  <si>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</si>
  <si>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</si>
  <si>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</si>
  <si>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</si>
  <si>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</si>
  <si>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</si>
  <si>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</si>
  <si>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</si>
  <si>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</si>
  <si>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</si>
  <si>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</si>
  <si>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</si>
  <si>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</si>
  <si>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</si>
  <si>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</si>
  <si>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</si>
  <si>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</si>
  <si>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</si>
  <si>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</si>
  <si>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</si>
  <si>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</si>
  <si>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</si>
  <si>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</si>
  <si>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</si>
  <si>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</si>
  <si>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</si>
  <si>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</si>
  <si>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</si>
  <si>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</si>
  <si>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</si>
  <si>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</si>
  <si>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</si>
  <si>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</si>
  <si>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</si>
  <si>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</si>
  <si>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</si>
  <si>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</si>
  <si>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</si>
  <si>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</si>
  <si>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</si>
  <si>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</si>
  <si>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</si>
  <si>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</si>
  <si>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</si>
  <si>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</si>
  <si>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</si>
  <si>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</si>
  <si>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</si>
  <si>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</si>
  <si>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</si>
  <si>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</si>
  <si>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</si>
  <si>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</si>
  <si>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</si>
  <si>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</si>
  <si>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</si>
  <si>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</si>
  <si>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</si>
  <si>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</si>
  <si>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</si>
  <si>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</si>
  <si>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</si>
  <si>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</si>
  <si>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</si>
  <si>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</si>
  <si>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</si>
  <si>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</si>
  <si>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</si>
  <si>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</si>
  <si>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</si>
  <si>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</si>
  <si>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</si>
  <si>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</si>
  <si>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</si>
  <si>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</si>
  <si>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</si>
  <si>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</si>
  <si>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</si>
  <si>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</si>
  <si>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</si>
  <si>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</si>
  <si>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</si>
  <si>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</si>
  <si>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</si>
  <si>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</si>
  <si>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</si>
  <si>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</si>
  <si>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</si>
  <si>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</si>
  <si>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</si>
  <si>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</si>
  <si>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</si>
  <si>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</si>
  <si>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</si>
  <si>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</si>
  <si>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</si>
  <si>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</si>
  <si>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</si>
  <si>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</si>
  <si>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</si>
  <si>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</si>
  <si>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</si>
  <si>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</si>
  <si>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</si>
  <si>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</si>
  <si>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</si>
  <si>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</si>
  <si>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</si>
  <si>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</si>
  <si>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</si>
  <si>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</si>
  <si>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</si>
  <si>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</si>
  <si>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</si>
  <si>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</si>
  <si>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</si>
  <si>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</si>
  <si>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</si>
  <si>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</si>
  <si>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</si>
  <si>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</si>
  <si>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</si>
  <si>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</si>
  <si>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</si>
  <si>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</si>
  <si>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</si>
  <si>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</si>
  <si>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</si>
  <si>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</si>
  <si>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</si>
  <si>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</si>
  <si>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</si>
  <si>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</si>
  <si>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</si>
  <si>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</si>
  <si>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</si>
  <si>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</si>
  <si>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</si>
  <si>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</si>
  <si>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</si>
  <si>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</si>
  <si>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</si>
  <si>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</si>
  <si>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</si>
  <si>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</si>
  <si>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</si>
  <si>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</si>
  <si>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</si>
  <si>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</si>
  <si>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</si>
  <si>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</si>
  <si>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</si>
  <si>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</si>
  <si>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</si>
  <si>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</si>
  <si>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</si>
  <si>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</si>
  <si>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</si>
  <si>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</si>
  <si>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</si>
  <si>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</si>
  <si>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</si>
  <si>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</si>
  <si>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</si>
  <si>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</si>
  <si>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</si>
  <si>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</si>
  <si>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</si>
  <si>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</si>
  <si>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</si>
  <si>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</si>
  <si>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</si>
  <si>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</si>
  <si>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</si>
  <si>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</si>
  <si>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</si>
  <si>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</si>
  <si>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</si>
  <si>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</si>
  <si>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</si>
  <si>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</si>
  <si>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</si>
  <si>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</si>
  <si>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</si>
  <si>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</si>
  <si>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</si>
  <si>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</si>
  <si>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</si>
  <si>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</si>
  <si>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</si>
  <si>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</si>
  <si>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</si>
  <si>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</si>
  <si>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</si>
  <si>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</si>
  <si>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</si>
  <si>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</si>
  <si>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</si>
  <si>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</si>
  <si>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</si>
  <si>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</si>
  <si>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</si>
  <si>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</si>
  <si>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</si>
  <si>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</si>
  <si>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</si>
  <si>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</si>
  <si>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</si>
  <si>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</si>
  <si>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</si>
  <si>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</si>
  <si>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</si>
  <si>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</si>
  <si>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</si>
  <si>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</si>
  <si>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</si>
  <si>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</si>
  <si>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</si>
  <si>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</si>
  <si>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</si>
  <si>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</si>
  <si>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</si>
  <si>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</si>
  <si>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</si>
  <si>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</si>
  <si>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</si>
  <si>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</si>
  <si>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</si>
  <si>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</si>
  <si>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</si>
  <si>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</si>
  <si>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</si>
  <si>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</si>
  <si>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</si>
  <si>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</si>
  <si>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</si>
  <si>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</si>
  <si>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</si>
  <si>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</si>
  <si>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</si>
  <si>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</si>
  <si>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</si>
  <si>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</si>
  <si>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</si>
  <si>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</si>
  <si>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</si>
  <si>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</si>
  <si>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</si>
  <si>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</si>
  <si>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</si>
  <si>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</si>
  <si>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</si>
  <si>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</si>
  <si>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</si>
  <si>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</si>
  <si>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</si>
  <si>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</si>
  <si>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</si>
  <si>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</si>
  <si>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</si>
  <si>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</si>
  <si>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</si>
  <si>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</si>
  <si>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</si>
  <si>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</si>
  <si>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</si>
  <si>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</si>
  <si>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</si>
  <si>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</si>
  <si>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</si>
  <si>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</si>
  <si>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</si>
  <si>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</si>
  <si>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</si>
  <si>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</si>
  <si>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</si>
  <si>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</si>
  <si>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</si>
  <si>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</si>
  <si>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</si>
  <si>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</si>
  <si>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</si>
  <si>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</si>
  <si>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</si>
  <si>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</si>
  <si>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</si>
  <si>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</si>
  <si>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</si>
  <si>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</si>
  <si>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</si>
  <si>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</si>
  <si>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</si>
  <si>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</si>
  <si>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</si>
  <si>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</si>
  <si>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</si>
  <si>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</si>
  <si>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</si>
  <si>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</si>
  <si>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</si>
  <si>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</si>
  <si>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</si>
  <si>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</si>
  <si>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</si>
  <si>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</si>
  <si>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</si>
  <si>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</si>
  <si>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</si>
  <si>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</si>
  <si>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</si>
  <si>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</si>
  <si>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</si>
  <si>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</si>
  <si>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</si>
  <si>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</si>
  <si>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</si>
  <si>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</si>
  <si>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</si>
  <si>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</si>
  <si>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</si>
  <si>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</si>
  <si>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</si>
  <si>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</si>
  <si>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</si>
  <si>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</si>
  <si>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</si>
  <si>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</si>
  <si>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</si>
  <si>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</si>
  <si>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</si>
  <si>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</si>
  <si>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</si>
  <si>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</si>
  <si>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</si>
  <si>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</si>
  <si>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</si>
  <si>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</si>
  <si>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</si>
  <si>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</si>
  <si>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</si>
  <si>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</si>
  <si>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</si>
  <si>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</si>
  <si>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</si>
  <si>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</si>
  <si>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</si>
  <si>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</si>
  <si>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</si>
  <si>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</si>
  <si>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</si>
  <si>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</si>
  <si>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</si>
  <si>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</si>
  <si>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</si>
  <si>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</si>
  <si>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</si>
  <si>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</si>
  <si>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</si>
  <si>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</si>
  <si>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</si>
  <si>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</si>
  <si>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</si>
  <si>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</si>
  <si>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</si>
  <si>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</si>
  <si>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</si>
  <si>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</si>
  <si>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</si>
  <si>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</si>
  <si>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</si>
  <si>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</si>
  <si>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</si>
  <si>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</si>
  <si>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</si>
  <si>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</si>
  <si>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</si>
  <si>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</si>
  <si>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</si>
  <si>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</si>
  <si>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</si>
  <si>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</si>
  <si>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</si>
  <si>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</si>
  <si>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</si>
  <si>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</si>
  <si>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</si>
  <si>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</si>
  <si>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</si>
  <si>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</si>
  <si>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</si>
  <si>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</si>
  <si>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</si>
  <si>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</si>
  <si>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</si>
  <si>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</si>
  <si>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</si>
  <si>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</si>
  <si>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</si>
  <si>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</si>
  <si>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</si>
  <si>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</si>
  <si>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</si>
  <si>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</si>
  <si>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</si>
  <si>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</si>
  <si>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</si>
  <si>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</si>
  <si>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</si>
  <si>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</si>
  <si>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</si>
  <si>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</si>
  <si>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</si>
  <si>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</si>
  <si>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</si>
  <si>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</si>
  <si>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</si>
  <si>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</si>
  <si>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</si>
  <si>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</si>
  <si>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</si>
  <si>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</si>
  <si>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</si>
  <si>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</si>
  <si>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</si>
  <si>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</si>
  <si>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</si>
  <si>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</si>
  <si>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</si>
  <si>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</si>
  <si>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</si>
  <si>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</si>
  <si>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</si>
  <si>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</si>
  <si>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</si>
  <si>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</si>
  <si>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</si>
  <si>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</si>
  <si>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</si>
  <si>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</si>
  <si>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</si>
  <si>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</si>
  <si>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</si>
  <si>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</si>
  <si>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</si>
  <si>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</si>
  <si>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</si>
  <si>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</si>
  <si>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</si>
  <si>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</si>
  <si>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</si>
  <si>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</si>
  <si>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</si>
  <si>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</si>
  <si>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</si>
  <si>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</si>
  <si>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</si>
  <si>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</si>
  <si>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</si>
  <si>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</si>
  <si>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</si>
  <si>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</si>
  <si>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</si>
  <si>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</si>
  <si>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</si>
  <si>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</si>
  <si>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</si>
  <si>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</si>
  <si>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</si>
  <si>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</si>
  <si>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</si>
  <si>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</si>
  <si>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</si>
  <si>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</si>
  <si>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</si>
  <si>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</si>
  <si>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</si>
  <si>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</si>
  <si>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</si>
  <si>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</si>
  <si>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</si>
  <si>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</si>
  <si>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</si>
  <si>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</si>
  <si>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</si>
  <si>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</si>
  <si>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</si>
  <si>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</si>
  <si>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</si>
  <si>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</si>
  <si>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</si>
  <si>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</si>
  <si>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</si>
  <si>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</si>
  <si>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</si>
  <si>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</si>
  <si>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</si>
  <si>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</si>
  <si>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</si>
  <si>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</si>
  <si>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</si>
  <si>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</si>
  <si>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</si>
  <si>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</si>
  <si>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</si>
  <si>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</si>
  <si>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</si>
  <si>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</si>
  <si>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</si>
  <si>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</si>
  <si>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</si>
  <si>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</si>
  <si>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</si>
  <si>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</si>
  <si>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</si>
  <si>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</si>
  <si>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</si>
  <si>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</si>
  <si>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</si>
  <si>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</si>
  <si>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</si>
  <si>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</si>
  <si>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</si>
  <si>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</si>
  <si>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</si>
  <si>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</si>
  <si>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</si>
  <si>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</si>
  <si>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</si>
  <si>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</si>
  <si>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</si>
  <si>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</si>
  <si>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</si>
  <si>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</si>
  <si>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</si>
  <si>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</si>
  <si>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</si>
  <si>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</si>
  <si>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</si>
  <si>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</si>
  <si>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</si>
  <si>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</si>
  <si>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</si>
  <si>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</si>
  <si>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</si>
  <si>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</si>
  <si>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</si>
  <si>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</si>
  <si>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</si>
  <si>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</si>
  <si>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</si>
  <si>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</si>
  <si>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</si>
  <si>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</si>
  <si>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</si>
  <si>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</si>
  <si>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</si>
  <si>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</si>
  <si>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</si>
  <si>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</si>
  <si>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</si>
  <si>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</si>
  <si>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</si>
  <si>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</si>
  <si>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</si>
  <si>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</si>
  <si>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</si>
  <si>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</si>
  <si>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</si>
  <si>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</si>
  <si>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</si>
  <si>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</si>
  <si>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</si>
  <si>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</si>
  <si>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</si>
  <si>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</si>
  <si>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</si>
  <si>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</si>
  <si>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</si>
  <si>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</si>
  <si>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</si>
  <si>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</si>
  <si>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</si>
  <si>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</si>
  <si>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</si>
  <si>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</si>
  <si>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</si>
  <si>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</si>
  <si>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</si>
  <si>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</si>
  <si>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</si>
  <si>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</si>
  <si>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</si>
  <si>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</si>
  <si>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</si>
  <si>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</si>
  <si>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</si>
  <si>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</si>
  <si>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</si>
  <si>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</si>
  <si>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</si>
  <si>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</si>
  <si>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</si>
  <si>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</si>
  <si>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</si>
  <si>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</si>
  <si>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</si>
  <si>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</si>
  <si>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</si>
  <si>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</si>
  <si>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</si>
  <si>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</si>
  <si>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</si>
  <si>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</si>
  <si>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</si>
  <si>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</si>
  <si>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</si>
  <si>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</si>
  <si>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</si>
  <si>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</si>
  <si>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</si>
  <si>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</si>
  <si>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</si>
  <si>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</si>
  <si>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</si>
  <si>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</si>
  <si>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</si>
  <si>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</si>
  <si>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</si>
  <si>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</si>
  <si>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</si>
  <si>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</si>
  <si>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</si>
  <si>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</si>
  <si>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</si>
  <si>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</si>
  <si>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</si>
  <si>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</si>
  <si>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</si>
  <si>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</si>
  <si>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</si>
  <si>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</si>
  <si>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</si>
  <si>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</si>
  <si>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</si>
  <si>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</si>
  <si>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</si>
  <si>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</si>
  <si>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</si>
  <si>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</si>
  <si>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</si>
  <si>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</si>
  <si>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</si>
  <si>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</si>
  <si>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</si>
  <si>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</si>
  <si>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</si>
  <si>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</si>
  <si>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</si>
  <si>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</si>
  <si>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</si>
  <si>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</si>
  <si>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</si>
  <si>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</si>
  <si>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</si>
  <si>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</si>
  <si>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</si>
  <si>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</si>
  <si>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</si>
  <si>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</si>
  <si>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</si>
  <si>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</si>
  <si>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</si>
  <si>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</si>
  <si>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</si>
  <si>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</si>
  <si>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</si>
  <si>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</si>
  <si>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</si>
  <si>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</si>
  <si>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</si>
  <si>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</si>
  <si>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</si>
  <si>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</si>
  <si>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</si>
  <si>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</si>
  <si>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</si>
  <si>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</si>
  <si>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</si>
  <si>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</si>
  <si>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</si>
  <si>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</si>
  <si>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</si>
  <si>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</si>
  <si>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</si>
  <si>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</si>
  <si>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</si>
  <si>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</si>
  <si>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</si>
  <si>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</si>
  <si>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</si>
  <si>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</si>
  <si>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</si>
  <si>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</si>
  <si>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</si>
  <si>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</si>
  <si>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</si>
  <si>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</si>
  <si>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</si>
  <si>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</si>
  <si>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</si>
  <si>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</si>
  <si>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</si>
  <si>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</si>
  <si>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</si>
  <si>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</si>
  <si>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</si>
  <si>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</si>
  <si>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</si>
  <si>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</si>
  <si>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</si>
  <si>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</si>
  <si>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</si>
  <si>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</si>
  <si>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</si>
  <si>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</si>
  <si>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</si>
  <si>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</si>
  <si>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</si>
  <si>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</si>
  <si>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</si>
  <si>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</si>
  <si>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</si>
  <si>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</si>
  <si>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</si>
  <si>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</si>
  <si>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</si>
  <si>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</si>
  <si>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</si>
  <si>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</si>
  <si>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</si>
  <si>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</si>
  <si>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</si>
  <si>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</si>
  <si>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</si>
  <si>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</si>
  <si>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</si>
  <si>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</si>
  <si>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</si>
  <si>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</si>
  <si>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</si>
  <si>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</si>
  <si>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</si>
  <si>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</si>
  <si>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</si>
  <si>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</si>
  <si>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</si>
  <si>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</si>
  <si>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</si>
  <si>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</si>
  <si>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</si>
  <si>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</si>
  <si>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</si>
  <si>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</si>
  <si>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</si>
  <si>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</si>
  <si>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</si>
  <si>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</si>
  <si>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</si>
  <si>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</si>
  <si>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</si>
  <si>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</si>
  <si>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</si>
  <si>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</si>
  <si>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</si>
  <si>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</si>
  <si>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</si>
  <si>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</si>
  <si>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</si>
  <si>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</si>
  <si>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</si>
  <si>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</si>
  <si>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</si>
  <si>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</si>
  <si>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</si>
  <si>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</si>
  <si>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</si>
  <si>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</si>
  <si>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</si>
  <si>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</si>
  <si>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</si>
  <si>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</si>
  <si>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</si>
  <si>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</si>
  <si>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</si>
  <si>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</si>
  <si>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</si>
  <si>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</si>
  <si>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</si>
  <si>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</si>
  <si>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</si>
  <si>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</si>
  <si>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</si>
  <si>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</si>
  <si>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</si>
  <si>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</si>
  <si>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</si>
  <si>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</si>
  <si>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</si>
  <si>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</si>
  <si>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</si>
  <si>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</si>
  <si>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</si>
  <si>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</si>
  <si>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</si>
  <si>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</si>
  <si>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</si>
  <si>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</si>
  <si>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</si>
  <si>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</si>
  <si>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</si>
  <si>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</si>
  <si>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</si>
  <si>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</si>
  <si>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</si>
  <si>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</si>
  <si>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</si>
  <si>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</si>
  <si>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</si>
  <si>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</si>
  <si>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</si>
  <si>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</si>
  <si>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</si>
  <si>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</si>
  <si>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</si>
  <si>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</si>
  <si>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</si>
  <si>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</si>
  <si>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</si>
  <si>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</si>
  <si>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</si>
  <si>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</si>
  <si>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</si>
  <si>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</si>
  <si>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</si>
  <si>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</si>
  <si>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</si>
  <si>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</si>
  <si>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</si>
  <si>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</si>
  <si>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</si>
  <si>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</si>
  <si>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</si>
  <si>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</si>
  <si>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</si>
  <si>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</si>
  <si>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</si>
  <si>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</si>
  <si>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</si>
  <si>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</si>
  <si>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</si>
  <si>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</si>
  <si>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</si>
  <si>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</si>
  <si>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</si>
  <si>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</si>
  <si>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</si>
  <si>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</si>
  <si>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</si>
  <si>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</si>
  <si>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</si>
  <si>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</si>
  <si>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</si>
  <si>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</si>
  <si>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</si>
  <si>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</si>
  <si>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</si>
  <si>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</si>
  <si>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</si>
  <si>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</si>
  <si>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</si>
  <si>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</si>
  <si>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</si>
  <si>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</si>
  <si>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</si>
  <si>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</si>
  <si>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</si>
  <si>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</si>
  <si>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</si>
  <si>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</si>
  <si>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</si>
  <si>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</si>
  <si>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</si>
  <si>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</si>
  <si>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</si>
  <si>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</si>
  <si>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</si>
  <si>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</si>
  <si>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</si>
  <si>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</si>
  <si>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</si>
  <si>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</si>
  <si>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</si>
  <si>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</si>
  <si>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</si>
  <si>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</si>
  <si>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</si>
  <si>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</si>
  <si>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</si>
  <si>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</si>
  <si>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</si>
  <si>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</si>
  <si>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</si>
  <si>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</si>
  <si>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</si>
  <si>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</si>
  <si>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</si>
  <si>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</si>
  <si>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</si>
  <si>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</si>
  <si>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</si>
  <si>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</si>
  <si>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</si>
  <si>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</si>
  <si>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</si>
  <si>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</si>
  <si>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</si>
  <si>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</si>
  <si>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</si>
  <si>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</si>
  <si>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</si>
  <si>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</si>
  <si>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</si>
  <si>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</si>
  <si>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</si>
  <si>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</si>
  <si>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</si>
  <si>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</si>
  <si>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</si>
  <si>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</si>
  <si>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</si>
  <si>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</si>
  <si>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</si>
  <si>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</si>
  <si>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</si>
  <si>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</si>
  <si>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</si>
  <si>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</si>
  <si>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</si>
  <si>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</si>
  <si>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</si>
  <si>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</si>
  <si>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</si>
  <si>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</si>
  <si>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</si>
  <si>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</si>
  <si>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</si>
  <si>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</si>
  <si>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</si>
  <si>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</si>
  <si>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</si>
  <si>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</si>
  <si>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</si>
  <si>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</si>
  <si>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</si>
  <si>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</si>
  <si>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</si>
  <si>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</si>
  <si>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</si>
  <si>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</si>
  <si>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</si>
  <si>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</si>
  <si>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</si>
  <si>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</si>
  <si>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</si>
  <si>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</si>
  <si>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</si>
  <si>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</si>
  <si>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</si>
  <si>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</si>
  <si>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</si>
  <si>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</si>
  <si>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</si>
  <si>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</si>
  <si>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</si>
  <si>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</si>
  <si>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</si>
  <si>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</si>
  <si>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</si>
  <si>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</si>
  <si>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</si>
  <si>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</si>
  <si>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</si>
  <si>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</si>
  <si>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</si>
  <si>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</si>
  <si>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</si>
  <si>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</si>
  <si>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</si>
  <si>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</si>
  <si>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</si>
  <si>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</si>
  <si>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</si>
  <si>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</si>
  <si>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</si>
  <si>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</si>
  <si>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</si>
  <si>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</si>
  <si>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</si>
  <si>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</si>
  <si>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</si>
  <si>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</si>
  <si>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</si>
  <si>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</si>
  <si>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</si>
  <si>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</si>
  <si>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</si>
  <si>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</si>
  <si>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</si>
  <si>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</si>
  <si>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</si>
  <si>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</si>
  <si>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</si>
  <si>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</si>
  <si>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</si>
  <si>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</si>
  <si>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</si>
  <si>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</si>
  <si>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</si>
  <si>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</si>
  <si>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</si>
  <si>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</si>
  <si>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</si>
  <si>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</si>
  <si>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</si>
  <si>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</si>
  <si>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</si>
  <si>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</si>
  <si>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</si>
  <si>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</si>
  <si>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</si>
  <si>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</si>
  <si>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</si>
  <si>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</si>
  <si>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</si>
  <si>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</si>
  <si>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</si>
  <si>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</si>
  <si>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</si>
  <si>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</si>
  <si>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</si>
  <si>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</si>
  <si>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</si>
  <si>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</si>
  <si>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</si>
  <si>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</si>
  <si>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</si>
  <si>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</si>
  <si>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</si>
  <si>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</si>
  <si>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</si>
  <si>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</si>
  <si>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</si>
  <si>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</si>
  <si>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</si>
  <si>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</si>
  <si>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</si>
  <si>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</si>
  <si>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</si>
  <si>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</si>
  <si>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</si>
  <si>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</si>
  <si>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</si>
  <si>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</si>
  <si>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</si>
  <si>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</si>
  <si>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</si>
  <si>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</si>
  <si>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</si>
  <si>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</si>
  <si>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</si>
  <si>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</si>
  <si>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</si>
  <si>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</si>
  <si>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</si>
  <si>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</si>
  <si>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</si>
  <si>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</si>
  <si>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</si>
  <si>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</si>
  <si>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</si>
  <si>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</si>
  <si>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</si>
  <si>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</si>
  <si>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</si>
  <si>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</si>
  <si>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</si>
  <si>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</si>
  <si>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</si>
  <si>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</si>
  <si>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</si>
  <si>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</si>
  <si>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</si>
  <si>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</si>
  <si>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</si>
  <si>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</si>
  <si>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</si>
  <si>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</si>
  <si>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</si>
  <si>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</si>
  <si>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</si>
  <si>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</si>
  <si>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</si>
  <si>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</si>
  <si>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</si>
  <si>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</si>
  <si>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</si>
  <si>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</si>
  <si>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</si>
  <si>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</si>
  <si>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</si>
  <si>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</si>
  <si>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</si>
  <si>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</si>
  <si>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</si>
  <si>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</si>
  <si>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</si>
  <si>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</si>
  <si>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</si>
  <si>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</si>
  <si>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</si>
  <si>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</si>
  <si>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</si>
  <si>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</si>
  <si>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</si>
  <si>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</si>
  <si>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</si>
  <si>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</si>
  <si>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</si>
  <si>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</si>
  <si>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</si>
  <si>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</si>
  <si>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</si>
  <si>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</si>
  <si>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</si>
  <si>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</si>
  <si>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</si>
  <si>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</si>
  <si>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</si>
  <si>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</si>
  <si>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</si>
  <si>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</si>
  <si>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</si>
  <si>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</si>
  <si>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</si>
  <si>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</si>
  <si>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</si>
  <si>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</si>
  <si>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</si>
  <si>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</si>
  <si>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</si>
  <si>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</si>
  <si>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</si>
  <si>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</si>
  <si>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</si>
  <si>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</si>
  <si>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</si>
  <si>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</si>
  <si>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</si>
  <si>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</si>
  <si>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</si>
  <si>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</si>
  <si>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</si>
  <si>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</si>
  <si>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</si>
  <si>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</si>
  <si>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</si>
  <si>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</si>
  <si>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</si>
  <si>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</si>
  <si>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</si>
  <si>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</si>
  <si>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</si>
  <si>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</si>
  <si>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</si>
  <si>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</si>
  <si>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</si>
  <si>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</si>
  <si>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</si>
  <si>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</si>
  <si>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</si>
  <si>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</si>
  <si>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</si>
  <si>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</si>
  <si>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</si>
  <si>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</si>
  <si>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</si>
  <si>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</si>
  <si>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</si>
  <si>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</si>
  <si>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</si>
  <si>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</si>
  <si>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</si>
  <si>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</si>
  <si>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</si>
  <si>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</si>
  <si>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</si>
  <si>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</si>
  <si>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</si>
  <si>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</si>
  <si>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</si>
  <si>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</si>
  <si>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</si>
  <si>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</si>
  <si>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</si>
  <si>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</si>
  <si>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</si>
  <si>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</si>
  <si>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</si>
  <si>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</si>
  <si>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</si>
  <si>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</si>
  <si>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</si>
  <si>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</si>
  <si>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</si>
  <si>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</si>
  <si>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</si>
  <si>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</si>
  <si>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</si>
  <si>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</si>
  <si>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</si>
  <si>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</si>
  <si>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</si>
  <si>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</si>
  <si>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</si>
  <si>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</si>
  <si>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</si>
  <si>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</si>
  <si>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</si>
  <si>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</si>
  <si>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</si>
  <si>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</si>
  <si>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</si>
  <si>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</si>
  <si>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</si>
  <si>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</si>
  <si>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</si>
  <si>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</si>
  <si>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</si>
  <si>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</si>
  <si>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</si>
  <si>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</si>
  <si>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</si>
  <si>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</si>
  <si>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</si>
  <si>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</si>
  <si>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</si>
  <si>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</si>
  <si>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</si>
  <si>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</si>
  <si>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</si>
  <si>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</si>
  <si>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</si>
  <si>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</si>
  <si>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</si>
  <si>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</si>
  <si>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</si>
  <si>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</si>
  <si>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</si>
  <si>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</si>
  <si>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</si>
  <si>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</si>
  <si>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</si>
  <si>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</si>
  <si>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</si>
  <si>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</si>
  <si>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</si>
  <si>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</si>
  <si>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</si>
  <si>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</si>
  <si>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</si>
  <si>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</si>
  <si>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</si>
  <si>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</si>
  <si>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</si>
  <si>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</si>
  <si>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</si>
  <si>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</si>
  <si>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</si>
  <si>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</si>
  <si>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</si>
  <si>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</si>
  <si>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</si>
  <si>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</si>
  <si>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</si>
  <si>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</si>
  <si>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</si>
  <si>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</si>
  <si>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</si>
  <si>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</si>
  <si>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</si>
  <si>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</si>
  <si>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</si>
  <si>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</si>
  <si>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</si>
  <si>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</si>
  <si>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</si>
  <si>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</si>
  <si>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</si>
  <si>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</si>
  <si>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</si>
  <si>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</si>
  <si>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</si>
  <si>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</si>
  <si>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</si>
  <si>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</si>
  <si>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</si>
  <si>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</si>
  <si>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</si>
  <si>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</si>
  <si>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</si>
  <si>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</si>
  <si>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</si>
  <si>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</si>
  <si>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</si>
  <si>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</si>
  <si>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</si>
  <si>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</si>
  <si>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</si>
  <si>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</si>
  <si>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</si>
  <si>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</si>
  <si>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</si>
  <si>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</si>
  <si>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</si>
  <si>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</si>
  <si>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</si>
  <si>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</si>
  <si>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</si>
  <si>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</si>
  <si>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</si>
  <si>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</si>
  <si>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</si>
  <si>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</si>
  <si>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</si>
  <si>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</si>
  <si>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</si>
  <si>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</si>
  <si>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</si>
  <si>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</si>
  <si>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</si>
  <si>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</si>
  <si>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</si>
  <si>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</si>
  <si>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</si>
  <si>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</si>
  <si>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</si>
  <si>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</si>
  <si>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</si>
  <si>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</si>
  <si>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</si>
  <si>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</si>
  <si>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</si>
  <si>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</si>
  <si>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</si>
  <si>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</si>
  <si>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</si>
  <si>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</si>
  <si>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</si>
  <si>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</si>
  <si>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</si>
  <si>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</si>
  <si>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</si>
  <si>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</si>
  <si>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</si>
  <si>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</si>
  <si>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</si>
  <si>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</si>
  <si>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</si>
  <si>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</si>
  <si>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</si>
  <si>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</si>
  <si>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</si>
  <si>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</si>
  <si>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</si>
  <si>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</si>
  <si>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</si>
  <si>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</si>
  <si>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</si>
  <si>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</si>
  <si>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</si>
  <si>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</si>
  <si>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</si>
  <si>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</si>
  <si>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</si>
  <si>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</si>
  <si>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</si>
  <si>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</si>
  <si>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</si>
  <si>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</si>
  <si>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</si>
  <si>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</si>
  <si>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</si>
  <si>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</si>
  <si>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</si>
  <si>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</si>
  <si>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</si>
  <si>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</si>
  <si>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</si>
  <si>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</si>
  <si>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</si>
  <si>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</si>
  <si>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</si>
  <si>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</si>
  <si>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</si>
  <si>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</si>
  <si>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</si>
  <si>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</si>
  <si>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</si>
  <si>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</si>
  <si>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</si>
  <si>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</si>
  <si>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</si>
  <si>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</si>
  <si>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</si>
  <si>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</si>
  <si>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</si>
  <si>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</si>
  <si>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</si>
  <si>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</si>
  <si>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</si>
  <si>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</si>
  <si>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</si>
  <si>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</si>
  <si>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</si>
  <si>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</si>
  <si>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</si>
  <si>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</si>
  <si>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</si>
  <si>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</si>
  <si>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</si>
  <si>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</si>
  <si>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</si>
  <si>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</si>
  <si>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</si>
  <si>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</si>
  <si>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</si>
  <si>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</si>
  <si>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</si>
  <si>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</si>
  <si>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</si>
  <si>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</si>
  <si>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</si>
  <si>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</si>
  <si>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</si>
  <si>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</si>
  <si>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</si>
  <si>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</si>
  <si>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</si>
  <si>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</si>
  <si>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</si>
  <si>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</si>
  <si>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</si>
  <si>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</si>
  <si>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</si>
  <si>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</si>
  <si>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</si>
  <si>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</si>
  <si>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</si>
  <si>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</si>
  <si>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</si>
  <si>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</si>
  <si>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</si>
  <si>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</si>
  <si>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</si>
  <si>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</si>
  <si>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</si>
  <si>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</si>
  <si>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</si>
  <si>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</si>
  <si>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</si>
  <si>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</si>
  <si>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</si>
  <si>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</si>
  <si>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</si>
  <si>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</si>
  <si>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</si>
  <si>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</si>
  <si>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</si>
  <si>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</si>
  <si>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</si>
  <si>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</si>
  <si>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</si>
  <si>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</si>
  <si>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</si>
  <si>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</si>
  <si>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</si>
  <si>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</si>
  <si>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</si>
  <si>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</si>
  <si>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</si>
  <si>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</si>
  <si>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</si>
  <si>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</si>
  <si>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</si>
  <si>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</si>
  <si>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</si>
  <si>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</si>
  <si>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</si>
  <si>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</si>
  <si>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</si>
  <si>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</si>
  <si>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</si>
  <si>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</si>
  <si>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</si>
  <si>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</si>
  <si>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</si>
  <si>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</si>
  <si>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</si>
  <si>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</si>
  <si>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</si>
  <si>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</si>
  <si>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</si>
  <si>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</si>
  <si>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</si>
  <si>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</si>
  <si>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</si>
  <si>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</si>
  <si>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</si>
  <si>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</si>
  <si>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</si>
  <si>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</si>
  <si>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</si>
  <si>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</si>
  <si>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</si>
  <si>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</si>
  <si>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</si>
  <si>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</si>
  <si>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</si>
  <si>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</si>
  <si>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</si>
  <si>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</si>
  <si>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</si>
  <si>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</si>
  <si>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</si>
  <si>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</si>
  <si>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</si>
  <si>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</si>
  <si>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</si>
  <si>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</si>
  <si>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</si>
  <si>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</si>
  <si>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</si>
  <si>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</si>
  <si>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</si>
  <si>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</si>
  <si>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</si>
  <si>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</si>
  <si>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</si>
  <si>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</si>
  <si>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</si>
  <si>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</si>
  <si>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</si>
  <si>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</si>
  <si>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</si>
  <si>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</si>
  <si>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</si>
  <si>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</si>
  <si>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</si>
  <si>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</si>
  <si>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</si>
  <si>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</si>
  <si>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</si>
  <si>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</si>
  <si>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</si>
  <si>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</si>
  <si>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</si>
  <si>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</si>
  <si>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</si>
  <si>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</si>
  <si>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</si>
  <si>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</si>
  <si>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</si>
  <si>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</si>
  <si>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</si>
  <si>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</si>
  <si>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</si>
  <si>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</si>
  <si>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</si>
  <si>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</si>
  <si>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</si>
  <si>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</si>
  <si>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</si>
  <si>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</si>
  <si>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</si>
  <si>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</si>
  <si>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</si>
  <si>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</si>
  <si>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</si>
  <si>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</si>
  <si>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</si>
  <si>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</si>
  <si>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</si>
  <si>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</si>
  <si>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</si>
  <si>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</si>
  <si>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</si>
  <si>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</si>
  <si>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</si>
  <si>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</si>
  <si>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</si>
  <si>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</si>
  <si>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</si>
  <si>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</si>
  <si>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</si>
  <si>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</si>
  <si>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</si>
  <si>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</si>
  <si>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</si>
  <si>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</si>
  <si>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</si>
  <si>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</si>
  <si>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</si>
  <si>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</si>
  <si>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</si>
  <si>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</si>
  <si>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</si>
  <si>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</si>
  <si>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</si>
  <si>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</si>
  <si>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</si>
  <si>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</si>
  <si>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</si>
  <si>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</si>
  <si>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</si>
  <si>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</si>
  <si>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</si>
  <si>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</si>
  <si>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</si>
  <si>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</si>
  <si>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</si>
  <si>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</si>
  <si>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</si>
  <si>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</si>
  <si>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</si>
  <si>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</si>
  <si>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</si>
  <si>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</si>
  <si>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</si>
  <si>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</si>
  <si>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</si>
  <si>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</si>
  <si>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</si>
  <si>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</si>
  <si>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</si>
  <si>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</si>
  <si>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</si>
  <si>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</si>
  <si>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</si>
  <si>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</si>
  <si>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</si>
  <si>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</si>
  <si>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</si>
  <si>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</si>
  <si>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</si>
  <si>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</si>
  <si>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</si>
  <si>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</si>
  <si>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</si>
  <si>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</si>
  <si>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</si>
  <si>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</si>
  <si>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</si>
  <si>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</si>
  <si>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</si>
  <si>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</si>
  <si>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</si>
  <si>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</si>
  <si>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</si>
  <si>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</si>
  <si>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</si>
  <si>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</si>
  <si>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</si>
  <si>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</si>
  <si>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</si>
  <si>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</si>
  <si>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</si>
  <si>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</si>
  <si>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</si>
  <si>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</si>
  <si>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</si>
  <si>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</si>
  <si>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</si>
  <si>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</si>
  <si>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</si>
  <si>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</si>
  <si>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</si>
  <si>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</si>
  <si>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</si>
  <si>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</si>
  <si>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</si>
  <si>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</si>
  <si>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</si>
  <si>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</si>
  <si>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</si>
  <si>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</si>
  <si>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</si>
  <si>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</si>
  <si>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</si>
  <si>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</si>
  <si>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</si>
  <si>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</si>
  <si>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</si>
  <si>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</si>
  <si>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</si>
  <si>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</si>
  <si>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</si>
  <si>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</si>
  <si>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</si>
  <si>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</si>
  <si>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</si>
  <si>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</si>
  <si>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</si>
  <si>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</si>
  <si>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</si>
  <si>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</si>
  <si>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</si>
  <si>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</si>
  <si>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</si>
  <si>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</si>
  <si>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</si>
  <si>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</si>
  <si>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</si>
  <si>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</si>
  <si>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</si>
  <si>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</si>
  <si>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</si>
  <si>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</si>
  <si>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</si>
  <si>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</si>
  <si>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</si>
  <si>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</si>
  <si>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</si>
  <si>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</si>
  <si>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</si>
  <si>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</si>
  <si>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</si>
  <si>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</si>
  <si>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</si>
  <si>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</si>
  <si>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</si>
  <si>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</si>
  <si>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</si>
  <si>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</si>
  <si>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</si>
  <si>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</si>
  <si>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</si>
  <si>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</si>
  <si>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</si>
  <si>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</si>
  <si>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</si>
  <si>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</si>
  <si>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</si>
  <si>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</si>
  <si>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</si>
  <si>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</si>
  <si>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</si>
  <si>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</si>
  <si>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</si>
  <si>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</si>
  <si>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</si>
  <si>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</si>
  <si>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</si>
  <si>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</si>
  <si>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</si>
  <si>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</si>
  <si>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</si>
  <si>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</si>
  <si>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</si>
  <si>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</si>
  <si>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</si>
  <si>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</si>
  <si>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</si>
  <si>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</si>
  <si>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</si>
  <si>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</si>
  <si>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</si>
  <si>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</si>
  <si>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</si>
  <si>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</si>
  <si>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</si>
  <si>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</si>
  <si>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</si>
  <si>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</si>
  <si>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</si>
  <si>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</si>
  <si>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</si>
  <si>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</si>
  <si>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</si>
  <si>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</si>
  <si>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</si>
  <si>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</si>
  <si>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</si>
  <si>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</si>
  <si>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</si>
  <si>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</si>
  <si>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</si>
  <si>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</si>
  <si>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</si>
  <si>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</si>
  <si>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</si>
  <si>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</si>
  <si>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</si>
  <si>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</si>
  <si>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</si>
  <si>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</si>
  <si>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</si>
  <si>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</si>
  <si>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</si>
  <si>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</si>
  <si>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</si>
  <si>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</si>
  <si>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</si>
  <si>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</si>
  <si>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</si>
  <si>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</si>
  <si>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</si>
  <si>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</si>
  <si>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</si>
  <si>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</si>
  <si>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</si>
  <si>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</si>
  <si>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</si>
  <si>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</si>
  <si>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</si>
  <si>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</si>
  <si>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</si>
  <si>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</si>
  <si>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</si>
  <si>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</si>
  <si>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</si>
  <si>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</si>
  <si>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</si>
  <si>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</si>
  <si>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</si>
  <si>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</si>
  <si>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</si>
  <si>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</si>
  <si>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</si>
  <si>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</si>
  <si>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</si>
  <si>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</si>
  <si>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</si>
  <si>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</si>
  <si>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</si>
  <si>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</si>
  <si>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</si>
  <si>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</si>
  <si>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</si>
  <si>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</si>
  <si>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</si>
  <si>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</si>
  <si>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</si>
  <si>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</si>
  <si>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</si>
  <si>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</si>
  <si>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</si>
  <si>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</si>
  <si>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</si>
  <si>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</si>
  <si>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</si>
  <si>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</si>
  <si>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</si>
  <si>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</si>
  <si>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</si>
  <si>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</si>
  <si>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</si>
  <si>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</si>
  <si>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</si>
  <si>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</si>
  <si>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</si>
  <si>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</si>
  <si>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</si>
  <si>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</si>
  <si>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</si>
  <si>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</si>
  <si>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</si>
  <si>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</si>
  <si>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</si>
  <si>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</si>
  <si>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</si>
  <si>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</si>
  <si>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</si>
  <si>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</si>
  <si>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</si>
  <si>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</si>
  <si>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</si>
  <si>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</si>
  <si>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</si>
  <si>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</si>
  <si>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</si>
  <si>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</si>
  <si>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</si>
  <si>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</si>
  <si>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</si>
  <si>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</si>
  <si>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</si>
  <si>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</si>
  <si>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</si>
  <si>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</si>
  <si>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</si>
  <si>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</si>
  <si>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</si>
  <si>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</si>
  <si>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</si>
  <si>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</si>
  <si>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</si>
  <si>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</si>
  <si>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</si>
  <si>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</si>
  <si>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</si>
  <si>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</si>
  <si>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</si>
  <si>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</si>
  <si>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</si>
  <si>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</si>
  <si>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</si>
  <si>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</si>
  <si>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</si>
  <si>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</si>
  <si>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</si>
  <si>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</si>
  <si>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</si>
  <si>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</si>
  <si>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</si>
  <si>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</si>
  <si>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</si>
  <si>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</si>
  <si>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</si>
  <si>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</si>
  <si>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</si>
  <si>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</si>
  <si>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</si>
  <si>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</si>
  <si>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</si>
  <si>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</si>
  <si>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</si>
  <si>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</si>
  <si>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</si>
  <si>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</si>
  <si>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</si>
  <si>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</si>
  <si>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</si>
  <si>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</si>
  <si>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</si>
  <si>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</si>
  <si>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</si>
  <si>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</si>
  <si>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</si>
  <si>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</si>
  <si>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</si>
  <si>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</si>
  <si>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</si>
  <si>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</si>
  <si>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</si>
  <si>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</si>
  <si>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</si>
  <si>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</si>
  <si>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</si>
  <si>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</si>
  <si>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</si>
  <si>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</si>
  <si>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</si>
  <si>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</si>
  <si>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</si>
  <si>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</si>
  <si>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</si>
  <si>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</si>
  <si>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</si>
  <si>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</si>
  <si>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</si>
  <si>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</si>
  <si>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</si>
  <si>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</si>
  <si>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</si>
  <si>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</si>
  <si>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</si>
  <si>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</si>
  <si>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</si>
  <si>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</si>
  <si>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</si>
  <si>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</si>
  <si>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</si>
  <si>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</si>
  <si>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</si>
  <si>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</si>
  <si>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</si>
  <si>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</si>
  <si>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</si>
  <si>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</si>
  <si>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</si>
  <si>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</si>
  <si>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</si>
  <si>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</si>
  <si>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</si>
  <si>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</si>
  <si>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</si>
  <si>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</si>
  <si>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</si>
  <si>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</si>
  <si>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</si>
  <si>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</si>
  <si>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</si>
  <si>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</si>
  <si>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</si>
  <si>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</si>
  <si>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</si>
  <si>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</si>
  <si>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</si>
  <si>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</si>
  <si>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</si>
  <si>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</si>
  <si>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</si>
  <si>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</si>
  <si>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</si>
  <si>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</si>
  <si>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</si>
  <si>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</si>
  <si>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</si>
  <si>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</si>
  <si>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</si>
  <si>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</si>
  <si>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</si>
  <si>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</si>
  <si>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</si>
  <si>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</si>
  <si>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</si>
  <si>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</si>
  <si>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</si>
  <si>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</si>
  <si>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</si>
  <si>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</si>
  <si>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</si>
  <si>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</si>
  <si>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</si>
  <si>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</si>
  <si>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</si>
  <si>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</si>
  <si>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</si>
  <si>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</si>
  <si>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</si>
  <si>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</si>
  <si>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</si>
  <si>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</si>
  <si>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</si>
  <si>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</si>
  <si>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</si>
  <si>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</si>
  <si>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</si>
  <si>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</si>
  <si>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</si>
  <si>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</si>
  <si>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</si>
  <si>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</si>
  <si>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</si>
  <si>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</si>
  <si>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</si>
  <si>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</si>
  <si>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</si>
  <si>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</si>
  <si>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</si>
  <si>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</si>
  <si>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</si>
  <si>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</si>
  <si>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</si>
  <si>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</si>
  <si>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</si>
  <si>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</si>
  <si>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</si>
  <si>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</si>
  <si>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</si>
  <si>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</si>
  <si>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</si>
  <si>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</si>
  <si>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</si>
  <si>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</si>
  <si>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</si>
  <si>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</si>
  <si>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</si>
  <si>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</si>
  <si>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</si>
  <si>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</si>
  <si>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</si>
  <si>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</si>
  <si>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</si>
  <si>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</si>
  <si>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</si>
  <si>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</si>
  <si>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</si>
  <si>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</si>
  <si>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</si>
  <si>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</si>
  <si>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</si>
  <si>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</si>
  <si>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</si>
  <si>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</si>
  <si>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</si>
  <si>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</si>
  <si>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</si>
  <si>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</si>
  <si>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</si>
  <si>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</si>
  <si>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</si>
  <si>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</si>
  <si>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</si>
  <si>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</si>
  <si>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</si>
  <si>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</si>
  <si>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</si>
  <si>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</si>
  <si>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</si>
  <si>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</si>
  <si>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</si>
  <si>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</si>
  <si>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</si>
  <si>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</si>
  <si>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</si>
  <si>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</si>
  <si>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</si>
  <si>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</si>
  <si>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</si>
  <si>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</si>
  <si>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</si>
  <si>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</si>
  <si>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</si>
  <si>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</si>
  <si>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</si>
  <si>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</si>
  <si>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</si>
  <si>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</si>
  <si>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</si>
  <si>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</si>
  <si>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</si>
  <si>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</si>
  <si>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</si>
  <si>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</si>
  <si>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</si>
  <si>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</si>
  <si>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</si>
  <si>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</si>
  <si>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</si>
  <si>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</si>
  <si>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</si>
  <si>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</si>
  <si>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</si>
  <si>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</si>
  <si>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</si>
  <si>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</si>
  <si>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</si>
  <si>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</si>
  <si>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</si>
  <si>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</si>
  <si>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</si>
  <si>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</si>
  <si>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</si>
  <si>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</si>
  <si>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</si>
  <si>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</si>
  <si>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</si>
  <si>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</si>
  <si>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</si>
  <si>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</si>
  <si>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</si>
  <si>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</si>
  <si>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</si>
  <si>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</si>
  <si>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</si>
  <si>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</si>
  <si>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</si>
  <si>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</si>
  <si>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</si>
  <si>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</si>
  <si>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</si>
  <si>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</si>
  <si>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</si>
  <si>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</si>
  <si>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</si>
  <si>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</si>
  <si>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</si>
  <si>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</si>
  <si>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</si>
  <si>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</si>
  <si>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</si>
  <si>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</si>
  <si>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</si>
  <si>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</si>
  <si>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</si>
  <si>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</si>
  <si>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</si>
  <si>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</si>
  <si>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</si>
  <si>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</si>
  <si>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</si>
  <si>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</si>
  <si>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</si>
  <si>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</si>
  <si>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</si>
  <si>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</si>
  <si>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</si>
  <si>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</si>
  <si>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</si>
  <si>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</si>
  <si>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</si>
  <si>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</si>
  <si>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</si>
  <si>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</si>
  <si>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</si>
  <si>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</si>
  <si>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</si>
  <si>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</si>
  <si>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</si>
  <si>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</si>
  <si>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</si>
  <si>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</si>
  <si>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</si>
  <si>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</si>
  <si>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</si>
  <si>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</si>
  <si>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</si>
  <si>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</si>
  <si>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</si>
  <si>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</si>
  <si>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</si>
  <si>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</si>
  <si>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</si>
  <si>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</si>
  <si>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</si>
  <si>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</si>
  <si>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</si>
  <si>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</si>
  <si>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</si>
  <si>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</si>
  <si>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</si>
  <si>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</si>
  <si>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</si>
  <si>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</si>
  <si>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</si>
  <si>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</si>
  <si>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</si>
  <si>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</si>
  <si>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</si>
  <si>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</si>
  <si>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</si>
  <si>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</si>
  <si>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</si>
  <si>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</si>
  <si>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</si>
  <si>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</si>
  <si>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</si>
  <si>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</si>
  <si>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</si>
  <si>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</si>
  <si>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</si>
  <si>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</si>
  <si>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</si>
  <si>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</si>
  <si>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</si>
  <si>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</si>
  <si>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</si>
  <si>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</si>
  <si>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</si>
  <si>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</si>
  <si>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</si>
  <si>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</si>
  <si>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</si>
  <si>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</si>
  <si>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</si>
  <si>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</si>
  <si>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</si>
  <si>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</si>
  <si>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</si>
  <si>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</si>
  <si>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</si>
  <si>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</si>
  <si>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</si>
  <si>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</si>
  <si>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</si>
  <si>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</si>
  <si>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</si>
  <si>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</si>
  <si>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</si>
  <si>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</si>
  <si>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</si>
  <si>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</si>
  <si>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</si>
  <si>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</si>
  <si>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</si>
  <si>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</si>
  <si>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</si>
  <si>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</si>
  <si>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</si>
  <si>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</si>
  <si>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</si>
  <si>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</si>
  <si>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</si>
  <si>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</si>
  <si>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</si>
  <si>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</si>
  <si>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</si>
  <si>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</si>
  <si>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</si>
  <si>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</si>
  <si>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</si>
  <si>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</si>
  <si>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</si>
  <si>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</si>
  <si>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</si>
  <si>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</si>
  <si>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</si>
  <si>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</si>
  <si>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</si>
  <si>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</si>
  <si>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</si>
  <si>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</si>
  <si>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</si>
  <si>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</si>
  <si>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</si>
  <si>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</si>
  <si>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</si>
  <si>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</si>
  <si>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</si>
  <si>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</si>
  <si>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</si>
  <si>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</si>
  <si>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</si>
  <si>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</si>
  <si>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</si>
  <si>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</si>
  <si>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</si>
  <si>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</si>
  <si>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</si>
  <si>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</si>
  <si>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</si>
  <si>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</si>
  <si>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</si>
  <si>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</si>
  <si>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</si>
  <si>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</si>
  <si>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</si>
  <si>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</si>
  <si>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</si>
  <si>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</si>
  <si>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</si>
  <si>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</si>
  <si>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</si>
  <si>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</si>
  <si>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</si>
  <si>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</si>
  <si>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</si>
  <si>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</si>
  <si>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</si>
  <si>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</si>
  <si>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</si>
  <si>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</si>
  <si>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</si>
  <si>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</si>
  <si>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</si>
  <si>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</si>
  <si>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</si>
  <si>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</si>
  <si>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</si>
  <si>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</si>
  <si>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</si>
  <si>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</si>
  <si>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</si>
  <si>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</si>
  <si>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</si>
  <si>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</si>
  <si>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</si>
  <si>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</si>
  <si>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</si>
  <si>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</si>
  <si>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</si>
  <si>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</si>
  <si>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</si>
  <si>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</si>
  <si>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</si>
  <si>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</si>
  <si>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</si>
  <si>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</si>
  <si>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</si>
  <si>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</si>
  <si>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</si>
  <si>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</si>
  <si>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</si>
  <si>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</si>
  <si>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</si>
  <si>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</si>
  <si>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</si>
  <si>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</si>
  <si>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</si>
  <si>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</si>
  <si>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</si>
  <si>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</si>
  <si>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</si>
  <si>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</si>
  <si>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</si>
  <si>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</si>
  <si>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</si>
  <si>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</si>
  <si>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</si>
  <si>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</si>
  <si>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</si>
  <si>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</si>
  <si>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</si>
  <si>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</si>
  <si>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</si>
  <si>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</si>
  <si>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</si>
  <si>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</si>
  <si>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</si>
  <si>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</si>
  <si>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</si>
  <si>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</si>
  <si>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</si>
  <si>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</si>
  <si>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</si>
  <si>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</si>
  <si>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</si>
  <si>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</si>
  <si>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</si>
  <si>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</si>
  <si>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</si>
  <si>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</si>
  <si>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</si>
  <si>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</si>
  <si>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</si>
  <si>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</si>
  <si>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</si>
  <si>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</si>
  <si>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</si>
  <si>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</si>
  <si>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</si>
  <si>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</si>
  <si>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</si>
  <si>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</si>
  <si>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</si>
  <si>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</si>
  <si>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</si>
  <si>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</si>
  <si>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</si>
  <si>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</si>
  <si>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</si>
  <si>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</si>
  <si>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</si>
  <si>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</si>
  <si>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</si>
  <si>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</si>
  <si>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</si>
  <si>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</si>
  <si>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</si>
  <si>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</si>
  <si>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</si>
  <si>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</si>
  <si>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</si>
  <si>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</si>
  <si>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</si>
  <si>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</si>
  <si>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</si>
  <si>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</si>
  <si>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</si>
  <si>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</si>
  <si>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</si>
  <si>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</si>
  <si>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</si>
  <si>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</si>
  <si>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</si>
  <si>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</si>
  <si>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</si>
  <si>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</si>
  <si>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</si>
  <si>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</si>
  <si>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</si>
  <si>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</si>
  <si>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</si>
  <si>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</si>
  <si>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</si>
  <si>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</si>
  <si>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</si>
  <si>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</si>
  <si>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</si>
  <si>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</si>
  <si>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</si>
  <si>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</si>
  <si>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</si>
  <si>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</si>
  <si>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</si>
  <si>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</si>
  <si>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</si>
  <si>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</si>
  <si>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</si>
  <si>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</si>
  <si>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</si>
  <si>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</si>
  <si>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</si>
  <si>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</si>
  <si>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</si>
  <si>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</si>
  <si>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</si>
  <si>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</si>
  <si>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</si>
  <si>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</si>
  <si>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</si>
  <si>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</si>
  <si>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</si>
  <si>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</si>
  <si>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</si>
  <si>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</si>
  <si>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</si>
  <si>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</si>
  <si>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</si>
  <si>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</si>
  <si>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</si>
  <si>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</si>
  <si>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</si>
  <si>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</si>
  <si>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</si>
  <si>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</si>
  <si>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</si>
  <si>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</si>
  <si>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</si>
  <si>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</si>
  <si>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</si>
  <si>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</si>
  <si>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</si>
  <si>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</si>
  <si>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</si>
  <si>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</si>
  <si>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</si>
  <si>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</si>
  <si>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</si>
  <si>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</si>
  <si>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</si>
  <si>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</si>
  <si>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</si>
  <si>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</si>
  <si>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</si>
  <si>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</si>
  <si>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</si>
  <si>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</si>
  <si>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</si>
  <si>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</si>
  <si>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</si>
  <si>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</si>
  <si>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</si>
  <si>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</si>
  <si>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</si>
  <si>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</si>
  <si>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</si>
  <si>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</si>
  <si>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</si>
  <si>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</si>
  <si>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</si>
  <si>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</si>
  <si>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</si>
  <si>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</si>
  <si>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</si>
  <si>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</si>
  <si>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</si>
  <si>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</si>
  <si>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</si>
  <si>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</si>
  <si>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</si>
  <si>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</si>
  <si>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</si>
  <si>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</si>
  <si>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</si>
  <si>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</si>
  <si>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</si>
  <si>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</si>
  <si>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</si>
  <si>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</si>
  <si>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</si>
  <si>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</si>
  <si>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</si>
  <si>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</si>
  <si>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</si>
  <si>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</si>
  <si>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</si>
  <si>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</si>
  <si>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</si>
  <si>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</si>
  <si>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</si>
  <si>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</si>
  <si>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</si>
  <si>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</si>
  <si>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</si>
  <si>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</si>
  <si>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</si>
  <si>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</si>
  <si>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</si>
  <si>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</si>
  <si>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</si>
  <si>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</si>
  <si>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</si>
  <si>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</si>
  <si>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</si>
  <si>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</si>
  <si>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</si>
  <si>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</si>
  <si>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</si>
  <si>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</si>
  <si>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</si>
  <si>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</si>
  <si>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</si>
  <si>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</si>
  <si>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</si>
  <si>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</si>
  <si>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</si>
  <si>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</si>
  <si>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</si>
  <si>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</si>
  <si>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</si>
  <si>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</si>
  <si>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</si>
  <si>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</si>
  <si>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</si>
  <si>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</si>
  <si>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</si>
  <si>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</si>
  <si>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</si>
  <si>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</si>
  <si>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</si>
  <si>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</si>
  <si>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</si>
  <si>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</si>
  <si>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</si>
  <si>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</si>
  <si>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</si>
  <si>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</si>
  <si>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</si>
  <si>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</si>
  <si>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</si>
  <si>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</si>
  <si>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</si>
  <si>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</si>
  <si>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</si>
  <si>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</si>
  <si>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</si>
  <si>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</si>
  <si>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</si>
  <si>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</si>
  <si>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</si>
  <si>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</si>
  <si>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</si>
  <si>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</si>
  <si>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</si>
  <si>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</si>
  <si>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</si>
  <si>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</si>
  <si>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</si>
  <si>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</si>
  <si>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</si>
  <si>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</si>
  <si>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</si>
  <si>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</si>
  <si>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</si>
  <si>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</si>
  <si>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</si>
  <si>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</si>
  <si>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</si>
  <si>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</si>
  <si>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</si>
  <si>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</si>
  <si>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</si>
  <si>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</si>
  <si>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</si>
  <si>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</si>
  <si>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</si>
  <si>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</si>
  <si>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</si>
  <si>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</si>
  <si>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</si>
  <si>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</si>
  <si>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</si>
  <si>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</si>
  <si>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</si>
  <si>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</si>
  <si>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</si>
  <si>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</si>
  <si>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</si>
  <si>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</si>
  <si>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</si>
  <si>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</si>
  <si>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</si>
  <si>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</si>
  <si>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</si>
  <si>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</si>
  <si>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</si>
  <si>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</si>
  <si>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</si>
  <si>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</si>
  <si>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</si>
  <si>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</si>
  <si>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</si>
  <si>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</si>
  <si>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</si>
  <si>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</si>
  <si>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</si>
  <si>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</si>
  <si>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</si>
  <si>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</si>
  <si>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</si>
  <si>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</si>
  <si>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</si>
  <si>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</si>
  <si>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</si>
  <si>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</si>
  <si>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</si>
  <si>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</si>
  <si>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</si>
  <si>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</si>
  <si>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</si>
  <si>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</si>
  <si>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</si>
  <si>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</si>
  <si>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</si>
  <si>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</si>
  <si>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</si>
  <si>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</si>
  <si>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</si>
  <si>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</si>
  <si>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</si>
  <si>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</si>
  <si>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</si>
  <si>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</si>
  <si>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</si>
  <si>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</si>
  <si>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</si>
  <si>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</si>
  <si>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</si>
  <si>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</si>
  <si>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</si>
  <si>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</si>
  <si>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</si>
  <si>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</si>
  <si>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</si>
  <si>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</si>
  <si>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</si>
  <si>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</si>
  <si>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</si>
  <si>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</si>
  <si>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</si>
  <si>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</si>
  <si>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</si>
  <si>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</si>
  <si>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</si>
  <si>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</si>
  <si>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</si>
  <si>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</si>
  <si>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</si>
  <si>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</si>
  <si>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</si>
  <si>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</si>
  <si>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</si>
  <si>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</si>
  <si>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</si>
  <si>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</si>
  <si>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</si>
  <si>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</si>
  <si>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</si>
  <si>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</si>
  <si>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</si>
  <si>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</si>
  <si>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</si>
  <si>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</si>
  <si>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</si>
  <si>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</si>
  <si>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</si>
  <si>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</si>
  <si>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</si>
  <si>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</si>
  <si>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</si>
  <si>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</si>
  <si>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</si>
  <si>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</si>
  <si>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</si>
  <si>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</si>
  <si>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</si>
  <si>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</si>
  <si>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</si>
  <si>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</si>
  <si>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</si>
  <si>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</si>
  <si>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</si>
  <si>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</si>
  <si>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</si>
  <si>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</si>
  <si>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</si>
  <si>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</si>
  <si>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</si>
  <si>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</si>
  <si>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</si>
  <si>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</si>
  <si>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</si>
  <si>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</si>
  <si>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</si>
  <si>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</si>
  <si>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</si>
  <si>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</si>
  <si>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</si>
  <si>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</si>
  <si>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</si>
  <si>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</si>
  <si>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</si>
  <si>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</si>
  <si>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</si>
  <si>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</si>
  <si>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</si>
  <si>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</si>
  <si>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</si>
  <si>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</si>
  <si>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</si>
  <si>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</si>
  <si>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</si>
  <si>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</si>
  <si>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</si>
  <si>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</si>
  <si>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</si>
  <si>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</si>
  <si>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</si>
  <si>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</si>
  <si>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</si>
  <si>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</si>
  <si>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</si>
  <si>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</si>
  <si>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</si>
  <si>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</si>
  <si>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</si>
  <si>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</si>
  <si>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</si>
  <si>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</si>
  <si>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</si>
  <si>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</si>
  <si>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</si>
  <si>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</si>
  <si>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</si>
  <si>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</si>
  <si>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</si>
  <si>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</si>
  <si>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</si>
  <si>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</si>
  <si>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</si>
  <si>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</si>
  <si>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</si>
  <si>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</si>
  <si>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</si>
  <si>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</si>
  <si>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</si>
  <si>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</si>
  <si>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</si>
  <si>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</si>
  <si>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</si>
  <si>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</si>
  <si>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</si>
  <si>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</si>
  <si>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</si>
  <si>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</si>
  <si>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</si>
  <si>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</si>
  <si>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</si>
  <si>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</si>
  <si>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</si>
  <si>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</si>
  <si>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</si>
  <si>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</si>
  <si>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</si>
  <si>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</si>
  <si>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</si>
  <si>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</si>
  <si>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</si>
  <si>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</si>
  <si>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</si>
  <si>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</si>
  <si>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</si>
  <si>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</si>
  <si>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</si>
  <si>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</si>
  <si>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</si>
  <si>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</si>
  <si>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</si>
  <si>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</si>
  <si>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</si>
  <si>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</si>
  <si>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</si>
  <si>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</si>
  <si>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</si>
  <si>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</si>
  <si>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</si>
  <si>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</si>
  <si>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</si>
  <si>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</si>
  <si>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</si>
  <si>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</si>
  <si>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</si>
  <si>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</si>
  <si>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</si>
  <si>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</si>
  <si>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</si>
  <si>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</si>
  <si>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</si>
  <si>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</si>
  <si>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</si>
  <si>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</si>
  <si>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</si>
  <si>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</si>
  <si>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</si>
  <si>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</si>
  <si>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</si>
  <si>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</si>
  <si>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</si>
  <si>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</si>
  <si>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</si>
  <si>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</si>
  <si>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</si>
  <si>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</si>
  <si>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</si>
  <si>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</si>
  <si>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</si>
  <si>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</si>
  <si>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</si>
  <si>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</si>
  <si>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</si>
  <si>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</si>
  <si>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</si>
  <si>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</si>
  <si>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</si>
  <si>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</si>
  <si>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</si>
  <si>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</si>
  <si>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</si>
  <si>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</si>
  <si>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</si>
  <si>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</si>
  <si>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</si>
  <si>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</si>
  <si>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</si>
  <si>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</si>
  <si>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</si>
  <si>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</si>
  <si>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</si>
  <si>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</si>
  <si>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</si>
  <si>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</si>
  <si>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</si>
  <si>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</si>
  <si>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</si>
  <si>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</si>
  <si>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</si>
  <si>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</si>
  <si>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</si>
  <si>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</si>
  <si>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</si>
  <si>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</si>
  <si>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</si>
  <si>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</si>
  <si>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</si>
  <si>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</si>
  <si>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</si>
  <si>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</si>
  <si>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</si>
  <si>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</si>
  <si>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</si>
  <si>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</si>
  <si>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</si>
  <si>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</si>
  <si>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</si>
  <si>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</si>
  <si>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</si>
  <si>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</si>
  <si>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</si>
  <si>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</si>
  <si>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</si>
  <si>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</si>
  <si>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</si>
  <si>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</si>
  <si>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</si>
  <si>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</si>
  <si>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</si>
  <si>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</si>
  <si>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</si>
  <si>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</si>
  <si>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</si>
  <si>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</si>
  <si>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</si>
  <si>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</si>
  <si>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</si>
  <si>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</si>
  <si>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</si>
  <si>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</si>
  <si>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</si>
  <si>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</si>
  <si>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</si>
  <si>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</si>
  <si>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</si>
  <si>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</si>
  <si>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</si>
  <si>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</si>
  <si>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</si>
  <si>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</si>
  <si>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</si>
  <si>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</si>
  <si>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</si>
  <si>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</si>
  <si>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</si>
  <si>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</si>
  <si>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</si>
  <si>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</si>
  <si>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</si>
  <si>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</si>
  <si>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</si>
  <si>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</si>
  <si>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</si>
  <si>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</si>
  <si>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</si>
  <si>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</si>
  <si>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</si>
  <si>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</si>
  <si>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</si>
  <si>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</si>
  <si>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</si>
  <si>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</si>
  <si>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</si>
  <si>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</si>
  <si>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</si>
  <si>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</si>
  <si>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</si>
  <si>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</si>
  <si>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</si>
  <si>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</si>
  <si>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</si>
  <si>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</si>
  <si>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</si>
  <si>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</si>
  <si>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</si>
  <si>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</si>
  <si>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</si>
  <si>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</si>
  <si>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</si>
  <si>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</si>
  <si>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</si>
  <si>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</si>
  <si>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</si>
  <si>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</si>
  <si>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</si>
  <si>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</si>
  <si>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</si>
  <si>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</si>
  <si>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</si>
  <si>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</si>
  <si>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</si>
  <si>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</si>
  <si>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</si>
  <si>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</si>
  <si>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</si>
  <si>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</si>
  <si>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</si>
  <si>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</si>
  <si>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</si>
  <si>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</si>
  <si>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</si>
  <si>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</si>
  <si>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</si>
  <si>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</si>
  <si>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</si>
  <si>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</si>
  <si>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</si>
  <si>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</si>
  <si>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</si>
  <si>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</si>
  <si>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</si>
  <si>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</si>
  <si>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</si>
  <si>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</si>
  <si>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</si>
  <si>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</si>
  <si>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</si>
  <si>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</si>
  <si>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</si>
  <si>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</si>
  <si>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</si>
  <si>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</si>
  <si>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</si>
  <si>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</si>
  <si>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</si>
  <si>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</si>
  <si>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</si>
  <si>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</si>
  <si>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</si>
  <si>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</si>
  <si>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</si>
  <si>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</si>
  <si>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</si>
  <si>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</si>
  <si>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</si>
  <si>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</si>
  <si>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</si>
  <si>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</si>
  <si>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</si>
  <si>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</si>
  <si>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</si>
  <si>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</si>
  <si>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</si>
  <si>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</si>
  <si>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</si>
  <si>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</si>
  <si>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</si>
  <si>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</si>
  <si>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</si>
  <si>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</si>
  <si>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</si>
  <si>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</si>
  <si>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</si>
  <si>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</si>
  <si>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</si>
  <si>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</si>
  <si>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</si>
  <si>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</si>
  <si>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</si>
  <si>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</si>
  <si>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</si>
  <si>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</si>
  <si>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</si>
  <si>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</si>
  <si>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</si>
  <si>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</si>
  <si>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</si>
  <si>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</si>
  <si>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</si>
  <si>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</si>
  <si>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</si>
  <si>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</si>
  <si>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</si>
  <si>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</si>
  <si>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</si>
  <si>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</si>
  <si>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</si>
  <si>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</si>
  <si>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</si>
  <si>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</si>
  <si>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</si>
  <si>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</si>
  <si>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</si>
  <si>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</si>
  <si>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</si>
  <si>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</si>
  <si>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</si>
  <si>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</si>
  <si>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</si>
  <si>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</si>
  <si>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</si>
  <si>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</si>
  <si>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</si>
  <si>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</si>
  <si>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</si>
  <si>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</si>
  <si>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</si>
  <si>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</si>
  <si>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</si>
  <si>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</si>
  <si>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</si>
  <si>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</si>
  <si>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</si>
  <si>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</si>
  <si>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</si>
  <si>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</si>
  <si>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</si>
  <si>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</si>
  <si>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</si>
  <si>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</si>
  <si>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</si>
  <si>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</si>
  <si>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</si>
  <si>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</si>
  <si>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</si>
  <si>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</si>
  <si>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</si>
  <si>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</si>
  <si>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</si>
  <si>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</si>
  <si>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</si>
  <si>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</si>
  <si>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</si>
  <si>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</si>
  <si>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</si>
  <si>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</si>
  <si>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</si>
  <si>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</si>
  <si>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</si>
  <si>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</si>
  <si>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</si>
  <si>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</si>
  <si>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</si>
  <si>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</si>
  <si>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</si>
  <si>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</si>
  <si>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</si>
  <si>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</si>
  <si>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</si>
  <si>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</si>
  <si>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</si>
  <si>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</si>
  <si>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</si>
  <si>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</si>
  <si>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</si>
  <si>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</si>
  <si>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</si>
  <si>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</si>
  <si>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</si>
  <si>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</si>
  <si>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</si>
  <si>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</si>
  <si>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</si>
  <si>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</si>
  <si>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</si>
  <si>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</si>
  <si>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</si>
  <si>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</si>
  <si>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</si>
  <si>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</si>
  <si>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</si>
  <si>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</si>
  <si>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</si>
  <si>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</si>
  <si>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</si>
  <si>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</si>
  <si>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</si>
  <si>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</si>
  <si>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</si>
  <si>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</si>
  <si>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</si>
  <si>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</si>
  <si>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</si>
  <si>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</si>
  <si>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</si>
  <si>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</si>
  <si>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</si>
  <si>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</si>
  <si>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</si>
  <si>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</si>
  <si>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</si>
  <si>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</si>
  <si>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</si>
  <si>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</si>
  <si>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</si>
  <si>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</si>
  <si>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</si>
  <si>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</si>
  <si>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</si>
  <si>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</si>
  <si>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</si>
  <si>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</si>
  <si>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</si>
  <si>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</si>
  <si>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</si>
  <si>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</si>
  <si>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</si>
  <si>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</si>
  <si>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</si>
  <si>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</si>
  <si>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</si>
  <si>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</si>
  <si>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</si>
  <si>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</si>
  <si>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</si>
  <si>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</si>
  <si>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</si>
  <si>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</si>
  <si>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</si>
  <si>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</si>
  <si>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</si>
  <si>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</si>
  <si>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</si>
  <si>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</si>
  <si>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</si>
  <si>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</si>
  <si>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</si>
  <si>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</si>
  <si>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</si>
  <si>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</si>
  <si>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</si>
  <si>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</si>
  <si>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</si>
  <si>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</si>
  <si>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</si>
  <si>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</si>
  <si>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</si>
  <si>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</si>
  <si>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</si>
  <si>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</si>
  <si>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</si>
  <si>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</si>
  <si>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</si>
  <si>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</si>
  <si>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</si>
  <si>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</si>
  <si>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</si>
  <si>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</si>
  <si>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</si>
  <si>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</si>
  <si>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</si>
  <si>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</si>
  <si>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</si>
  <si>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</si>
  <si>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</si>
  <si>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</si>
  <si>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</si>
  <si>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</si>
  <si>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</si>
  <si>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</si>
  <si>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</si>
  <si>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</si>
  <si>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</si>
  <si>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</si>
  <si>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</si>
  <si>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</si>
  <si>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</si>
  <si>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</si>
  <si>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</si>
  <si>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</si>
  <si>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</si>
  <si>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</si>
  <si>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</si>
  <si>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</si>
  <si>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</si>
  <si>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</si>
  <si>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</si>
  <si>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</si>
  <si>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</si>
  <si>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</si>
  <si>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</si>
  <si>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</si>
  <si>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</si>
  <si>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</si>
  <si>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</si>
  <si>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</si>
  <si>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</si>
  <si>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</si>
  <si>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</si>
  <si>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</si>
  <si>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</si>
  <si>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</si>
  <si>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</si>
  <si>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</si>
  <si>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</si>
  <si>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</si>
  <si>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</si>
  <si>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</si>
  <si>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</si>
  <si>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</si>
  <si>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</si>
  <si>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</si>
  <si>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</si>
  <si>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</si>
  <si>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</si>
  <si>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</si>
  <si>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</si>
  <si>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</si>
  <si>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</si>
  <si>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</si>
  <si>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</si>
  <si>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</si>
  <si>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</si>
  <si>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</si>
  <si>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</si>
  <si>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</si>
  <si>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</si>
  <si>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</si>
  <si>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</si>
  <si>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</si>
  <si>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</si>
  <si>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</si>
  <si>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</si>
  <si>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</si>
  <si>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</si>
  <si>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</si>
  <si>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</si>
  <si>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</si>
  <si>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</si>
  <si>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</si>
  <si>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</si>
  <si>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</si>
  <si>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</si>
  <si>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</si>
  <si>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</si>
  <si>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</si>
  <si>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</si>
  <si>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</si>
  <si>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</si>
  <si>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</si>
  <si>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</si>
  <si>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</si>
  <si>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</si>
  <si>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</si>
  <si>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</si>
  <si>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</si>
  <si>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</si>
  <si>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</si>
  <si>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</si>
  <si>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</si>
  <si>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</si>
  <si>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</si>
  <si>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</si>
  <si>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</si>
  <si>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</si>
  <si>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</si>
  <si>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</si>
  <si>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</si>
  <si>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</si>
  <si>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</si>
  <si>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</si>
  <si>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</si>
  <si>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</si>
  <si>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</si>
  <si>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</si>
  <si>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</si>
  <si>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</si>
  <si>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</si>
  <si>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</si>
  <si>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</si>
  <si>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</si>
  <si>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</si>
  <si>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</si>
  <si>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</si>
  <si>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</si>
  <si>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</si>
  <si>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</si>
  <si>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</si>
  <si>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</si>
  <si>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</si>
  <si>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</si>
  <si>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</si>
  <si>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</si>
  <si>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</si>
  <si>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</si>
  <si>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</si>
  <si>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</si>
  <si>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</si>
  <si>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</si>
  <si>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</si>
  <si>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</si>
  <si>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</si>
  <si>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</si>
  <si>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</si>
  <si>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</si>
  <si>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</si>
  <si>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</si>
  <si>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</si>
  <si>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</si>
  <si>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</si>
  <si>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</si>
  <si>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</si>
  <si>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</si>
  <si>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</si>
  <si>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</si>
  <si>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</si>
  <si>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</si>
  <si>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</si>
  <si>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</si>
  <si>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</si>
  <si>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</si>
  <si>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</si>
  <si>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</si>
  <si>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</si>
  <si>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</si>
  <si>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</si>
  <si>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</si>
  <si>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</si>
  <si>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</si>
  <si>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</si>
  <si>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</si>
  <si>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</si>
  <si>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</si>
  <si>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</si>
  <si>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</si>
  <si>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</si>
  <si>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</si>
  <si>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</si>
  <si>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</si>
  <si>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</si>
  <si>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</si>
  <si>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</si>
  <si>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</si>
  <si>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</si>
  <si>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</si>
  <si>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</si>
  <si>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</si>
  <si>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</si>
  <si>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</si>
  <si>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</si>
  <si>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</si>
  <si>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</si>
  <si>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</si>
  <si>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</si>
  <si>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</si>
  <si>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</si>
  <si>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</si>
  <si>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</si>
  <si>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</si>
  <si>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</si>
  <si>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</si>
  <si>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</si>
  <si>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</si>
  <si>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</si>
  <si>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</si>
  <si>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</si>
  <si>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</si>
  <si>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</si>
  <si>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</si>
  <si>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</si>
  <si>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</si>
  <si>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</si>
  <si>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</si>
  <si>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</si>
  <si>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</si>
  <si>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</si>
  <si>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</si>
  <si>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</si>
  <si>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</si>
  <si>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</si>
  <si>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</si>
  <si>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</si>
  <si>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</si>
  <si>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</si>
  <si>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</si>
  <si>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</si>
  <si>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</si>
  <si>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</si>
  <si>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</si>
  <si>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</si>
  <si>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</si>
  <si>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</si>
  <si>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</si>
  <si>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</si>
  <si>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</si>
  <si>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</si>
  <si>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</si>
  <si>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</si>
  <si>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</si>
  <si>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</si>
  <si>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</si>
  <si>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</si>
  <si>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</si>
  <si>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</si>
  <si>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</si>
  <si>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</si>
  <si>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</si>
  <si>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</si>
  <si>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</si>
  <si>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</si>
  <si>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</si>
  <si>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</si>
  <si>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</si>
  <si>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</si>
  <si>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</si>
  <si>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</si>
  <si>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</si>
  <si>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</si>
  <si>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</si>
  <si>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</si>
  <si>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</si>
  <si>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</si>
  <si>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</si>
  <si>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</si>
  <si>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</si>
  <si>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</si>
  <si>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</si>
  <si>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</si>
  <si>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</si>
  <si>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</si>
  <si>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</si>
  <si>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</si>
  <si>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</si>
  <si>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</si>
  <si>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</si>
  <si>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</si>
  <si>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</si>
  <si>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</si>
  <si>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</si>
  <si>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</si>
  <si>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</si>
  <si>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</si>
  <si>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</si>
  <si>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</si>
  <si>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</si>
  <si>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</si>
  <si>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</si>
  <si>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</si>
  <si>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</si>
  <si>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</si>
  <si>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</si>
  <si>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</si>
  <si>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</si>
  <si>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</si>
  <si>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</si>
  <si>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</si>
  <si>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</si>
  <si>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</si>
  <si>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</si>
  <si>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</si>
  <si>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</si>
  <si>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</si>
  <si>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</si>
  <si>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</si>
  <si>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</si>
  <si>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</si>
  <si>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</si>
  <si>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</si>
  <si>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</si>
  <si>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</si>
  <si>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</si>
  <si>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</si>
  <si>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</si>
  <si>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</si>
  <si>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</si>
  <si>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</si>
  <si>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</si>
  <si>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</si>
  <si>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</si>
  <si>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</si>
  <si>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</si>
  <si>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</si>
  <si>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</si>
  <si>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</si>
  <si>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</si>
  <si>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</si>
  <si>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</si>
  <si>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</si>
  <si>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</si>
  <si>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</si>
  <si>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</si>
  <si>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</si>
  <si>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</si>
  <si>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</si>
  <si>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</si>
  <si>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</si>
  <si>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</si>
  <si>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</si>
  <si>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</si>
  <si>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</si>
  <si>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</si>
  <si>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</si>
  <si>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</si>
  <si>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</si>
  <si>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</si>
  <si>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</si>
  <si>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</si>
  <si>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</si>
  <si>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</si>
  <si>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</si>
  <si>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</si>
  <si>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</si>
  <si>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</si>
  <si>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</si>
  <si>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</si>
  <si>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</si>
  <si>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</si>
  <si>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</si>
  <si>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</si>
  <si>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</si>
  <si>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</si>
  <si>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</si>
  <si>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</si>
  <si>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</si>
  <si>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</si>
  <si>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</si>
  <si>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</si>
  <si>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</si>
  <si>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</si>
  <si>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</si>
  <si>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</si>
  <si>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</si>
  <si>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</si>
  <si>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</si>
  <si>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</si>
  <si>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</si>
  <si>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</si>
  <si>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</si>
  <si>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</si>
  <si>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</si>
  <si>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</si>
  <si>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</si>
  <si>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</si>
  <si>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</si>
  <si>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</si>
  <si>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</si>
  <si>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</si>
  <si>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</si>
  <si>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</si>
  <si>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</si>
  <si>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</si>
  <si>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</si>
  <si>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</si>
  <si>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</si>
  <si>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</si>
  <si>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</si>
  <si>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</si>
  <si>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</si>
  <si>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</si>
  <si>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</si>
  <si>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</si>
  <si>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</si>
  <si>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</si>
  <si>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</si>
  <si>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</si>
  <si>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</si>
  <si>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</si>
  <si>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</si>
  <si>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</si>
  <si>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</si>
  <si>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</si>
  <si>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</si>
  <si>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</si>
  <si>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</si>
  <si>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</si>
  <si>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</si>
  <si>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</si>
  <si>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</si>
  <si>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</si>
  <si>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</si>
  <si>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</si>
  <si>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</si>
  <si>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</si>
  <si>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</si>
  <si>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</si>
  <si>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</si>
  <si>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</si>
  <si>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</si>
  <si>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</si>
  <si>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</si>
  <si>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</si>
  <si>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</si>
  <si>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</si>
  <si>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</si>
  <si>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</si>
  <si>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</si>
  <si>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</si>
  <si>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</si>
  <si>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</si>
  <si>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</si>
  <si>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</si>
  <si>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</si>
  <si>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</si>
  <si>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</si>
  <si>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</si>
  <si>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</si>
  <si>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</si>
  <si>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</si>
  <si>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</si>
  <si>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</si>
  <si>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</si>
  <si>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</si>
  <si>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</si>
  <si>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</si>
  <si>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</si>
  <si>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</si>
  <si>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</si>
  <si>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</si>
  <si>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</si>
  <si>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</si>
  <si>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</si>
  <si>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</si>
  <si>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</si>
  <si>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</si>
  <si>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</si>
  <si>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</si>
  <si>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</si>
  <si>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</si>
  <si>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</si>
  <si>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</si>
  <si>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</si>
  <si>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</si>
  <si>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</si>
  <si>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</si>
  <si>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</si>
  <si>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</si>
  <si>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</si>
  <si>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</si>
  <si>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</si>
  <si>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</si>
  <si>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</si>
  <si>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</si>
  <si>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</si>
  <si>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</si>
  <si>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</si>
  <si>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</si>
  <si>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</si>
  <si>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</si>
  <si>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</si>
  <si>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</si>
  <si>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</si>
  <si>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</si>
  <si>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</si>
  <si>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</si>
  <si>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</si>
  <si>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</si>
  <si>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</si>
  <si>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</si>
  <si>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</si>
  <si>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</si>
  <si>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</si>
  <si>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</si>
  <si>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</si>
  <si>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</si>
  <si>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</si>
  <si>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</si>
  <si>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</si>
  <si>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</si>
  <si>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</si>
  <si>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</si>
  <si>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</si>
  <si>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</si>
  <si>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</si>
  <si>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</si>
  <si>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</si>
  <si>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</si>
  <si>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</si>
  <si>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</si>
  <si>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</si>
  <si>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</si>
  <si>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</si>
  <si>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</si>
  <si>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</si>
  <si>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</si>
  <si>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</si>
  <si>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</si>
  <si>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</si>
  <si>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</si>
  <si>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</si>
  <si>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</si>
  <si>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</si>
  <si>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</si>
  <si>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</si>
  <si>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</si>
  <si>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</si>
  <si>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</si>
  <si>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</si>
  <si>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</si>
  <si>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</si>
  <si>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</si>
  <si>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</si>
  <si>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</si>
  <si>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</si>
  <si>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</si>
  <si>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</si>
  <si>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</si>
  <si>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</si>
  <si>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</si>
  <si>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</si>
  <si>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</si>
  <si>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</si>
  <si>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</si>
  <si>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</si>
  <si>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</si>
  <si>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</si>
  <si>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</si>
  <si>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</si>
  <si>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</si>
  <si>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</si>
  <si>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</si>
  <si>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</si>
  <si>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</si>
  <si>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</si>
  <si>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</si>
  <si>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</si>
  <si>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</si>
  <si>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</si>
  <si>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</si>
  <si>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</si>
  <si>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</si>
  <si>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</si>
  <si>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</si>
  <si>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</si>
  <si>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</si>
  <si>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</si>
  <si>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</si>
  <si>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</si>
  <si>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</si>
  <si>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</si>
  <si>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</si>
  <si>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</si>
  <si>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</si>
  <si>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</si>
  <si>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</si>
  <si>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</si>
  <si>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</si>
  <si>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</si>
  <si>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</si>
  <si>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</si>
  <si>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</si>
  <si>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</si>
  <si>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</si>
  <si>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</si>
  <si>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</si>
  <si>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</si>
  <si>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</si>
  <si>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</si>
  <si>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</si>
  <si>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</si>
  <si>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</si>
  <si>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</si>
  <si>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</si>
  <si>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</si>
  <si>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</si>
  <si>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</si>
  <si>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</si>
  <si>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</si>
  <si>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</si>
  <si>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</si>
  <si>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</si>
  <si>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</si>
  <si>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</si>
  <si>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</si>
  <si>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</si>
  <si>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</si>
  <si>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</si>
  <si>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</si>
  <si>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</si>
  <si>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</si>
  <si>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</si>
  <si>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</si>
  <si>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</si>
  <si>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</si>
  <si>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</si>
  <si>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</si>
  <si>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</si>
  <si>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</si>
  <si>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</si>
  <si>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</si>
  <si>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</si>
  <si>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</si>
  <si>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</si>
  <si>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</si>
  <si>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</si>
  <si>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</si>
  <si>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</si>
  <si>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</si>
  <si>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</si>
  <si>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</si>
  <si>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</si>
  <si>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</si>
  <si>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</si>
  <si>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</si>
  <si>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</si>
  <si>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</si>
  <si>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</si>
  <si>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</si>
  <si>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</si>
  <si>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</si>
  <si>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</si>
  <si>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</si>
  <si>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</si>
  <si>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</si>
  <si>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</si>
  <si>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</si>
  <si>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</si>
  <si>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</si>
  <si>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</si>
  <si>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</si>
  <si>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</si>
  <si>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</si>
  <si>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</si>
  <si>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</si>
  <si>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</si>
  <si>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</si>
  <si>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</si>
  <si>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</si>
  <si>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</si>
  <si>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</si>
  <si>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</si>
  <si>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</si>
  <si>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</si>
  <si>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</si>
  <si>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</si>
  <si>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</si>
  <si>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</si>
  <si>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</si>
  <si>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</si>
  <si>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</si>
  <si>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</si>
  <si>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</si>
  <si>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</si>
  <si>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</si>
  <si>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</si>
  <si>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</si>
  <si>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</si>
  <si>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</si>
  <si>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</si>
  <si>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</si>
  <si>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</si>
  <si>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</si>
  <si>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</si>
  <si>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</si>
  <si>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</si>
  <si>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</si>
  <si>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</si>
  <si>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</si>
  <si>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</si>
  <si>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</si>
  <si>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</si>
  <si>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</si>
  <si>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</si>
  <si>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</si>
  <si>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</si>
  <si>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</si>
  <si>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</si>
  <si>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</si>
  <si>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</si>
  <si>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</si>
  <si>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</si>
  <si>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</si>
  <si>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</si>
  <si>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</si>
  <si>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</si>
  <si>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</si>
  <si>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</si>
  <si>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</si>
  <si>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</si>
  <si>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</si>
  <si>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</si>
  <si>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</si>
  <si>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</si>
  <si>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</si>
  <si>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</si>
  <si>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</si>
  <si>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</si>
  <si>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</si>
  <si>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</si>
  <si>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</si>
  <si>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</si>
  <si>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</si>
  <si>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</si>
  <si>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</si>
  <si>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</si>
  <si>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</si>
  <si>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</si>
  <si>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</si>
  <si>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</si>
  <si>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</si>
  <si>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</si>
  <si>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</si>
  <si>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</si>
  <si>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</si>
  <si>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</si>
  <si>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</si>
  <si>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</si>
  <si>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</si>
  <si>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</si>
  <si>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</si>
  <si>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</si>
  <si>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</si>
  <si>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</si>
  <si>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</si>
  <si>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</si>
  <si>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</si>
  <si>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</si>
  <si>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</si>
  <si>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</si>
  <si>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</si>
  <si>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</si>
  <si>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</si>
  <si>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</si>
  <si>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</si>
  <si>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</si>
  <si>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</si>
  <si>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</si>
  <si>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</si>
  <si>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</si>
  <si>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</si>
  <si>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</si>
  <si>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</si>
  <si>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</si>
  <si>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</si>
  <si>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</si>
  <si>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</si>
  <si>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</si>
  <si>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</si>
  <si>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</si>
  <si>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</si>
  <si>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</si>
  <si>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</si>
  <si>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</si>
  <si>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</si>
  <si>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</si>
  <si>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</si>
  <si>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</si>
  <si>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</si>
  <si>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</si>
  <si>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</si>
  <si>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</si>
  <si>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</si>
  <si>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</si>
  <si>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</si>
  <si>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</si>
  <si>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</si>
  <si>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</si>
  <si>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</si>
  <si>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</si>
  <si>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</si>
  <si>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</si>
  <si>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</si>
  <si>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</si>
  <si>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</si>
  <si>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</si>
  <si>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</si>
  <si>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</si>
  <si>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</si>
  <si>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</si>
  <si>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</si>
  <si>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</si>
  <si>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</si>
  <si>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</si>
  <si>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</si>
  <si>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</si>
  <si>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</si>
  <si>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</si>
  <si>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</si>
  <si>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</si>
  <si>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</si>
  <si>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</si>
  <si>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</si>
  <si>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</si>
  <si>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</si>
  <si>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</si>
  <si>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</si>
  <si>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</si>
  <si>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</si>
  <si>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</si>
  <si>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</si>
  <si>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</si>
  <si>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</si>
  <si>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</si>
  <si>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</si>
  <si>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</si>
  <si>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</si>
  <si>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</si>
  <si>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</si>
  <si>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</si>
  <si>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</si>
  <si>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</si>
  <si>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</si>
  <si>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</si>
  <si>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</si>
  <si>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</si>
  <si>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</si>
  <si>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</si>
  <si>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</si>
  <si>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</si>
  <si>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</si>
  <si>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</si>
  <si>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</si>
  <si>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</si>
  <si>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</si>
  <si>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</si>
  <si>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</si>
  <si>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</si>
  <si>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</si>
  <si>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</si>
  <si>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</si>
  <si>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</si>
  <si>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</si>
  <si>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</si>
  <si>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</si>
  <si>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</si>
  <si>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</si>
  <si>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</si>
  <si>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</si>
  <si>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</si>
  <si>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</si>
  <si>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</si>
  <si>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</si>
  <si>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</si>
  <si>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</si>
  <si>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</si>
  <si>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</si>
  <si>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</si>
  <si>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</si>
  <si>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</si>
  <si>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</si>
  <si>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</si>
  <si>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</si>
  <si>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</si>
  <si>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</si>
  <si>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</si>
  <si>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</si>
  <si>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</si>
  <si>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</si>
  <si>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</si>
  <si>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</si>
  <si>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</si>
  <si>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</si>
  <si>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</si>
  <si>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</si>
  <si>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</si>
  <si>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</si>
  <si>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</si>
  <si>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</si>
  <si>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</si>
  <si>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</si>
  <si>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</si>
  <si>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</si>
  <si>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</si>
  <si>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</si>
  <si>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</si>
  <si>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</si>
  <si>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</si>
  <si>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</si>
  <si>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</si>
  <si>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</si>
  <si>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</si>
  <si>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</si>
  <si>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</si>
  <si>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</si>
  <si>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</si>
  <si>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</si>
  <si>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</si>
  <si>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</si>
  <si>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</si>
  <si>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</si>
  <si>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</si>
  <si>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</si>
  <si>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</si>
  <si>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</si>
  <si>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</si>
  <si>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</si>
  <si>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</si>
  <si>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</si>
  <si>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</si>
  <si>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</si>
  <si>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</si>
  <si>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</si>
  <si>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</si>
  <si>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</si>
  <si>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</si>
  <si>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</si>
  <si>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</si>
  <si>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</si>
  <si>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</si>
  <si>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</si>
  <si>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</si>
  <si>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</si>
  <si>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</si>
  <si>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</si>
  <si>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</si>
  <si>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</si>
  <si>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</si>
  <si>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</si>
  <si>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</si>
  <si>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</si>
  <si>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</si>
  <si>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</si>
  <si>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</si>
  <si>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</si>
  <si>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</si>
  <si>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</si>
  <si>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</si>
  <si>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</si>
  <si>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</si>
  <si>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</si>
  <si>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</si>
  <si>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</si>
  <si>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</si>
  <si>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</si>
  <si>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</si>
  <si>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</si>
  <si>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</si>
  <si>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</si>
  <si>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</si>
  <si>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</si>
  <si>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</si>
  <si>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</si>
  <si>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</si>
  <si>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</si>
  <si>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</si>
  <si>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</si>
  <si>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</si>
  <si>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</si>
  <si>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</si>
  <si>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</si>
  <si>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</si>
  <si>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</si>
  <si>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</si>
  <si>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</si>
  <si>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</si>
  <si>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</si>
  <si>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</si>
  <si>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</si>
  <si>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</si>
  <si>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</si>
  <si>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</si>
  <si>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</si>
  <si>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</si>
  <si>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</si>
  <si>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</si>
  <si>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</si>
  <si>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</si>
  <si>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</si>
  <si>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</si>
  <si>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</si>
  <si>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</si>
  <si>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</si>
  <si>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</si>
  <si>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</si>
  <si>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</si>
  <si>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</si>
  <si>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</si>
  <si>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</si>
  <si>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</si>
  <si>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</si>
  <si>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</si>
  <si>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</si>
  <si>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</si>
  <si>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</si>
  <si>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</si>
  <si>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</si>
  <si>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</si>
  <si>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</si>
  <si>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</si>
  <si>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</si>
  <si>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</si>
  <si>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</si>
  <si>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</si>
  <si>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</si>
  <si>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</si>
  <si>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</si>
  <si>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</si>
  <si>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</si>
  <si>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</si>
  <si>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</si>
  <si>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</si>
  <si>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</si>
  <si>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</si>
  <si>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</si>
  <si>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</si>
  <si>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</si>
  <si>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</si>
  <si>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</si>
  <si>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</si>
  <si>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</si>
  <si>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</si>
  <si>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</si>
  <si>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</si>
  <si>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</si>
  <si>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</si>
  <si>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</si>
  <si>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</si>
  <si>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</si>
  <si>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</si>
  <si>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</si>
  <si>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</si>
  <si>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</si>
  <si>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</si>
  <si>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</si>
  <si>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</si>
  <si>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</si>
  <si>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</si>
  <si>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</si>
  <si>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</si>
  <si>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</si>
  <si>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</si>
  <si>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</si>
  <si>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</si>
  <si>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</si>
  <si>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</si>
  <si>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</si>
  <si>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</si>
  <si>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</si>
  <si>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</si>
  <si>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</si>
  <si>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</si>
  <si>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</si>
  <si>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</si>
  <si>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</si>
  <si>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</si>
  <si>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</si>
  <si>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</si>
  <si>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</si>
  <si>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</si>
  <si>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</si>
  <si>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</si>
  <si>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</si>
  <si>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</si>
  <si>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</si>
  <si>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</si>
  <si>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</si>
  <si>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</si>
  <si>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</si>
  <si>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</si>
  <si>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</si>
  <si>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</si>
  <si>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</si>
  <si>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</si>
  <si>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</si>
  <si>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</si>
  <si>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</si>
  <si>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</si>
  <si>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</si>
  <si>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</si>
  <si>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</si>
  <si>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</si>
  <si>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</si>
  <si>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</si>
  <si>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</si>
  <si>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</si>
  <si>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</si>
  <si>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</si>
  <si>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</si>
  <si>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</si>
  <si>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</si>
  <si>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</si>
  <si>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</si>
  <si>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</si>
  <si>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</si>
  <si>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</si>
  <si>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</si>
  <si>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</si>
  <si>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</si>
  <si>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</si>
  <si>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</si>
  <si>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</si>
  <si>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</si>
  <si>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</si>
  <si>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</si>
  <si>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</si>
  <si>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</si>
  <si>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</si>
  <si>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</si>
  <si>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</si>
  <si>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</si>
  <si>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</si>
  <si>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</si>
  <si>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</si>
  <si>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</si>
  <si>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</si>
  <si>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</si>
  <si>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</si>
  <si>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</si>
  <si>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</si>
  <si>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</si>
  <si>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</si>
  <si>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</si>
  <si>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</si>
  <si>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</si>
  <si>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</si>
  <si>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</si>
  <si>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</si>
  <si>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</si>
  <si>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</si>
  <si>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</si>
  <si>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</si>
  <si>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</si>
  <si>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</si>
  <si>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</si>
  <si>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</si>
  <si>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</si>
  <si>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</si>
  <si>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</si>
  <si>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</si>
  <si>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</si>
  <si>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</si>
  <si>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</si>
  <si>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</si>
  <si>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</si>
  <si>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</si>
  <si>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</si>
  <si>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</si>
  <si>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</si>
  <si>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</si>
  <si>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</si>
  <si>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</si>
  <si>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</si>
  <si>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</si>
  <si>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</si>
  <si>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</si>
  <si>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</si>
  <si>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</si>
  <si>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</si>
  <si>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</si>
  <si>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</si>
  <si>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</si>
  <si>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</si>
  <si>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</si>
  <si>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</si>
  <si>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</si>
  <si>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</si>
  <si>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</si>
  <si>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</si>
  <si>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</si>
  <si>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</si>
  <si>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</si>
  <si>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</si>
  <si>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</si>
  <si>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</si>
  <si>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</si>
  <si>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</si>
  <si>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</si>
  <si>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</si>
  <si>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</si>
  <si>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</si>
  <si>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</si>
  <si>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</si>
  <si>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</si>
  <si>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</si>
  <si>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</si>
  <si>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</si>
  <si>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</si>
  <si>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</si>
  <si>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</si>
  <si>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</si>
  <si>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</si>
  <si>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</si>
  <si>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</si>
  <si>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</si>
  <si>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</si>
  <si>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</si>
  <si>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</si>
  <si>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</si>
  <si>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</si>
  <si>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</si>
  <si>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</si>
  <si>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</si>
  <si>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</si>
  <si>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</si>
  <si>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</si>
  <si>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</si>
  <si>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</si>
  <si>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</si>
  <si>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</si>
  <si>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</si>
  <si>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</si>
  <si>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</si>
  <si>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</si>
  <si>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</si>
  <si>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</si>
  <si>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</si>
  <si>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</si>
  <si>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</si>
  <si>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</si>
  <si>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</si>
  <si>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</si>
  <si>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</si>
  <si>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</si>
  <si>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</si>
  <si>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</si>
  <si>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</si>
  <si>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</si>
  <si>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</si>
  <si>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</si>
  <si>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</si>
  <si>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</si>
  <si>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</si>
  <si>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</si>
  <si>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</si>
  <si>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</si>
  <si>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</si>
  <si>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</si>
  <si>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</si>
  <si>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</si>
  <si>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</si>
  <si>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</si>
  <si>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</si>
  <si>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</si>
  <si>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</si>
  <si>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</si>
  <si>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</si>
  <si>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</si>
  <si>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</si>
  <si>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</si>
  <si>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</si>
  <si>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</si>
  <si>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</si>
  <si>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</si>
  <si>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</si>
  <si>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</si>
  <si>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</si>
  <si>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</si>
  <si>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</si>
  <si>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</si>
  <si>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</si>
  <si>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</si>
  <si>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</si>
  <si>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</si>
  <si>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</si>
  <si>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</si>
  <si>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</si>
  <si>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</si>
  <si>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</si>
  <si>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</si>
  <si>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</si>
  <si>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</si>
  <si>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</si>
  <si>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</si>
  <si>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</si>
  <si>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</si>
  <si>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</si>
  <si>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</si>
  <si>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</si>
  <si>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</si>
  <si>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</si>
  <si>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</si>
  <si>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</si>
  <si>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</si>
  <si>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</si>
  <si>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</si>
  <si>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</si>
  <si>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</si>
  <si>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</si>
  <si>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</si>
  <si>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</si>
  <si>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</si>
  <si>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</si>
  <si>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</si>
  <si>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</si>
  <si>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</si>
  <si>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</si>
  <si>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</si>
  <si>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</si>
  <si>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</si>
  <si>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</si>
  <si>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</si>
  <si>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</si>
  <si>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</si>
  <si>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</si>
  <si>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</si>
  <si>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</si>
  <si>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</si>
  <si>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</si>
  <si>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</si>
  <si>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</si>
  <si>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</si>
  <si>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</si>
  <si>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</si>
  <si>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</si>
  <si>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</si>
  <si>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</si>
  <si>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</si>
  <si>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</si>
  <si>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</si>
  <si>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</si>
  <si>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</si>
  <si>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</si>
  <si>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</si>
  <si>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</si>
  <si>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</si>
  <si>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</si>
  <si>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</si>
  <si>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</si>
  <si>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</si>
  <si>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</si>
  <si>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</si>
  <si>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</si>
  <si>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</si>
  <si>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</si>
  <si>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</si>
  <si>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</si>
  <si>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</si>
  <si>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</si>
  <si>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</si>
  <si>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</si>
  <si>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</si>
  <si>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</si>
  <si>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</si>
  <si>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</si>
  <si>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</si>
  <si>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</si>
  <si>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</si>
  <si>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</si>
  <si>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</si>
  <si>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</si>
  <si>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</si>
  <si>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</si>
  <si>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</si>
  <si>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</si>
  <si>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</si>
  <si>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</si>
  <si>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</si>
  <si>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</si>
  <si>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</si>
  <si>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</si>
  <si>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</si>
  <si>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</si>
  <si>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</si>
  <si>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</si>
  <si>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</si>
  <si>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</si>
  <si>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</si>
  <si>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</si>
  <si>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</si>
  <si>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</si>
  <si>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</si>
  <si>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</si>
  <si>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</si>
  <si>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</si>
  <si>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</si>
  <si>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</si>
  <si>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</si>
  <si>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</si>
  <si>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</si>
  <si>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</si>
  <si>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</si>
  <si>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</si>
  <si>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</si>
  <si>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</si>
  <si>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</si>
  <si>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</si>
  <si>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</si>
  <si>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</si>
  <si>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</si>
  <si>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</si>
  <si>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</si>
  <si>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</si>
  <si>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</si>
  <si>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</si>
  <si>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</si>
  <si>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</si>
  <si>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</si>
  <si>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</si>
  <si>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</si>
  <si>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</si>
  <si>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</si>
  <si>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</si>
  <si>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</si>
  <si>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</si>
  <si>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</si>
  <si>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</si>
  <si>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</si>
  <si>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</si>
  <si>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</si>
  <si>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</si>
  <si>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</si>
  <si>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</si>
  <si>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</si>
  <si>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</si>
  <si>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</si>
  <si>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</si>
  <si>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</si>
  <si>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</si>
  <si>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</si>
  <si>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</si>
  <si>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</si>
  <si>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</si>
  <si>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</si>
  <si>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</si>
  <si>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</si>
  <si>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</si>
  <si>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</si>
  <si>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</si>
  <si>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</si>
  <si>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</si>
  <si>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</si>
  <si>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</si>
  <si>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</si>
  <si>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</si>
  <si>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</si>
  <si>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</si>
  <si>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</si>
  <si>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</si>
  <si>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</si>
  <si>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</si>
  <si>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</si>
  <si>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</si>
  <si>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</si>
  <si>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</si>
  <si>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</si>
  <si>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</si>
  <si>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</si>
  <si>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</si>
  <si>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</si>
  <si>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</si>
  <si>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</si>
  <si>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</si>
  <si>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</si>
  <si>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</si>
  <si>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</si>
  <si>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</si>
  <si>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</si>
  <si>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</si>
  <si>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</si>
  <si>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</si>
  <si>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</si>
  <si>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</si>
  <si>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</si>
  <si>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</si>
  <si>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</si>
  <si>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</si>
  <si>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</si>
  <si>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</si>
  <si>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</si>
  <si>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</si>
  <si>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</si>
  <si>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</si>
  <si>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</si>
  <si>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</si>
  <si>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</si>
  <si>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</si>
  <si>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</si>
  <si>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</si>
  <si>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</si>
  <si>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</si>
  <si>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</si>
  <si>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</si>
  <si>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</si>
  <si>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</si>
  <si>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</si>
  <si>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</si>
  <si>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</si>
  <si>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</si>
  <si>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</si>
  <si>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</si>
  <si>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</si>
  <si>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</si>
  <si>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</si>
  <si>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</si>
  <si>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</si>
  <si>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</si>
  <si>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</si>
  <si>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</si>
  <si>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</si>
  <si>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</si>
  <si>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</si>
  <si>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</si>
  <si>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</si>
  <si>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</si>
  <si>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</si>
  <si>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</si>
  <si>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</si>
  <si>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</si>
  <si>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</si>
  <si>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</si>
  <si>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</si>
  <si>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</si>
  <si>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</si>
  <si>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</si>
  <si>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</si>
  <si>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</si>
  <si>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</si>
  <si>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</si>
  <si>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</si>
  <si>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</si>
  <si>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</si>
  <si>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</si>
  <si>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</si>
  <si>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</si>
  <si>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</si>
  <si>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</si>
  <si>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</si>
  <si>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</si>
  <si>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</si>
  <si>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</si>
  <si>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</si>
  <si>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</si>
  <si>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</si>
  <si>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</si>
  <si>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</si>
  <si>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</si>
  <si>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</si>
  <si>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</si>
  <si>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</si>
  <si>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</si>
  <si>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</si>
  <si>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</si>
  <si>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</si>
  <si>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</si>
  <si>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</si>
  <si>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</si>
  <si>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</si>
  <si>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</si>
  <si>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</si>
  <si>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</si>
  <si>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</si>
  <si>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</si>
  <si>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</si>
  <si>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</si>
  <si>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</si>
  <si>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</si>
  <si>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</si>
  <si>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</si>
  <si>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</si>
  <si>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</si>
  <si>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</si>
  <si>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</si>
  <si>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</si>
  <si>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</si>
  <si>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</si>
  <si>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</si>
  <si>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</si>
  <si>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</si>
  <si>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</si>
  <si>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</si>
  <si>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</si>
  <si>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</si>
  <si>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</si>
  <si>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</si>
  <si>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</si>
  <si>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</si>
  <si>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</si>
  <si>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</si>
  <si>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</si>
  <si>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</si>
  <si>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</si>
  <si>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</si>
  <si>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</si>
  <si>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</si>
  <si>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</si>
  <si>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</si>
  <si>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</si>
  <si>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</si>
  <si>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</si>
  <si>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</si>
  <si>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</si>
  <si>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</si>
  <si>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</si>
  <si>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</si>
  <si>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</si>
  <si>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</si>
  <si>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</si>
  <si>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</si>
  <si>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</si>
  <si>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</si>
  <si>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</si>
  <si>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</si>
  <si>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</si>
  <si>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</si>
  <si>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</si>
  <si>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</si>
  <si>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</si>
  <si>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</si>
  <si>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</si>
  <si>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</si>
  <si>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</si>
  <si>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</si>
  <si>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</si>
  <si>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</si>
  <si>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</si>
  <si>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</si>
  <si>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</si>
  <si>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</si>
  <si>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</si>
  <si>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</si>
  <si>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</si>
  <si>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</si>
  <si>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</si>
  <si>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</si>
  <si>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</si>
  <si>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</si>
  <si>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</si>
  <si>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</si>
  <si>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</si>
  <si>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</si>
  <si>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</si>
  <si>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</si>
  <si>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</si>
  <si>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</si>
  <si>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</si>
  <si>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</si>
  <si>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</si>
  <si>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</si>
  <si>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</si>
  <si>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</si>
  <si>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</si>
  <si>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</si>
  <si>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</si>
  <si>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</si>
  <si>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</si>
  <si>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</si>
  <si>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</si>
  <si>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</si>
  <si>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</si>
  <si>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</si>
  <si>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</si>
  <si>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</si>
  <si>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</si>
  <si>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</si>
  <si>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</si>
  <si>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</si>
  <si>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</si>
  <si>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</si>
  <si>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</si>
  <si>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</si>
  <si>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</si>
  <si>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</si>
  <si>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</si>
  <si>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</si>
  <si>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</si>
  <si>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</si>
  <si>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</si>
  <si>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</si>
  <si>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</si>
  <si>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</si>
  <si>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</si>
  <si>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</si>
  <si>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</si>
  <si>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</si>
  <si>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</si>
  <si>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</si>
  <si>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</si>
  <si>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</si>
  <si>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</si>
  <si>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</si>
  <si>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</si>
  <si>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</si>
  <si>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</si>
  <si>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</si>
  <si>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</si>
  <si>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</si>
  <si>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</si>
  <si>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</si>
  <si>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</si>
  <si>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</si>
  <si>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</si>
  <si>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</si>
  <si>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</si>
  <si>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</si>
  <si>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</si>
  <si>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</si>
  <si>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</si>
  <si>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</si>
  <si>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</si>
  <si>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</si>
  <si>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</si>
  <si>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</si>
  <si>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</si>
  <si>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</si>
  <si>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</si>
  <si>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</si>
  <si>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</si>
  <si>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</si>
  <si>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</si>
  <si>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</si>
  <si>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</si>
  <si>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</si>
  <si>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</si>
  <si>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</si>
  <si>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</si>
  <si>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</si>
  <si>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</si>
  <si>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</si>
  <si>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</si>
  <si>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</si>
  <si>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</si>
  <si>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</si>
  <si>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</si>
  <si>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</si>
  <si>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</si>
  <si>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</si>
  <si>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</si>
  <si>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</si>
  <si>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</si>
  <si>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</si>
  <si>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</si>
  <si>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</si>
  <si>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</si>
  <si>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</si>
  <si>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</si>
  <si>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</si>
  <si>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</si>
  <si>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</si>
  <si>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</si>
  <si>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</si>
  <si>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</si>
  <si>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</si>
  <si>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</si>
  <si>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</si>
  <si>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</si>
  <si>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</si>
  <si>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</si>
  <si>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</si>
  <si>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</si>
  <si>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</si>
  <si>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</si>
  <si>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</si>
  <si>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</si>
  <si>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</si>
  <si>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</si>
  <si>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</si>
  <si>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</si>
  <si>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</si>
  <si>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</si>
  <si>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</si>
  <si>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</si>
  <si>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</si>
  <si>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</si>
  <si>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</si>
  <si>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</si>
  <si>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</si>
  <si>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</si>
  <si>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</si>
  <si>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</si>
  <si>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</si>
  <si>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</si>
  <si>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</si>
  <si>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</si>
  <si>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</si>
  <si>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</si>
  <si>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</si>
  <si>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</si>
  <si>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</si>
  <si>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</si>
  <si>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</si>
  <si>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</si>
  <si>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</si>
  <si>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</si>
  <si>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</si>
  <si>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</si>
  <si>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</si>
  <si>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</si>
  <si>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</si>
  <si>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</si>
  <si>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</si>
  <si>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</si>
  <si>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</si>
  <si>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</si>
  <si>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</si>
  <si>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</si>
  <si>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</si>
  <si>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</si>
  <si>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</si>
  <si>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</si>
  <si>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</si>
  <si>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</si>
  <si>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</si>
  <si>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</si>
  <si>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</si>
  <si>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</si>
  <si>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</si>
  <si>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</si>
  <si>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</si>
  <si>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</si>
  <si>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</si>
  <si>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</si>
  <si>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</si>
  <si>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</si>
  <si>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</si>
  <si>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</si>
  <si>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</si>
  <si>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</si>
  <si>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</si>
  <si>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</si>
  <si>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</si>
  <si>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</si>
  <si>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</si>
  <si>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</si>
  <si>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</si>
  <si>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</si>
  <si>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</si>
  <si>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</si>
  <si>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</si>
  <si>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</si>
  <si>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</si>
  <si>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</si>
  <si>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</si>
  <si>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</si>
  <si>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</si>
  <si>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</si>
  <si>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</si>
  <si>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</si>
  <si>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</si>
  <si>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</si>
  <si>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</si>
  <si>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</si>
  <si>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</si>
  <si>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</si>
  <si>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</si>
  <si>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</si>
  <si>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</si>
  <si>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</si>
  <si>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</si>
  <si>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</si>
  <si>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</si>
  <si>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</si>
  <si>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</si>
  <si>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</si>
  <si>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</si>
  <si>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</si>
  <si>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</si>
  <si>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</si>
  <si>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</si>
  <si>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</si>
  <si>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</si>
  <si>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</si>
  <si>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</si>
  <si>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</si>
  <si>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</si>
  <si>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</si>
  <si>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</si>
  <si>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</si>
  <si>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</si>
  <si>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</si>
  <si>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</si>
  <si>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</si>
  <si>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</si>
  <si>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</si>
  <si>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</si>
  <si>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</si>
  <si>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</si>
  <si>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</si>
  <si>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</si>
  <si>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</si>
  <si>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</si>
  <si>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</si>
  <si>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</si>
  <si>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</si>
  <si>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</si>
  <si>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</si>
  <si>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</si>
  <si>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</si>
  <si>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</si>
  <si>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</si>
  <si>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</si>
  <si>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</si>
  <si>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</si>
  <si>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</si>
  <si>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</si>
  <si>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</si>
  <si>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</si>
  <si>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</si>
  <si>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</si>
  <si>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</si>
  <si>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</si>
  <si>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</si>
  <si>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</si>
  <si>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</si>
  <si>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</si>
  <si>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</si>
  <si>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</si>
  <si>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</si>
  <si>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</si>
  <si>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</si>
  <si>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</si>
  <si>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</si>
  <si>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</si>
  <si>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</si>
  <si>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</si>
  <si>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</si>
  <si>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</si>
  <si>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</si>
  <si>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</si>
  <si>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</si>
  <si>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</si>
  <si>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</si>
  <si>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</si>
  <si>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</si>
  <si>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</si>
  <si>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</si>
  <si>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</si>
  <si>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</si>
  <si>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</si>
  <si>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</si>
  <si>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</si>
  <si>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</si>
  <si>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</si>
  <si>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</si>
  <si>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</si>
  <si>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</si>
  <si>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</si>
  <si>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</si>
  <si>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</si>
  <si>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</si>
  <si>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</si>
  <si>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</si>
  <si>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</si>
  <si>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</si>
  <si>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</si>
  <si>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</si>
  <si>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</si>
  <si>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</si>
  <si>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</si>
  <si>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</si>
  <si>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</si>
  <si>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</si>
  <si>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</si>
  <si>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</si>
  <si>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</si>
  <si>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</si>
  <si>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</si>
  <si>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</si>
  <si>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</si>
  <si>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</si>
  <si>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</si>
  <si>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</si>
  <si>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</si>
  <si>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</si>
  <si>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</si>
  <si>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</si>
  <si>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</si>
  <si>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</si>
  <si>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</si>
  <si>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</si>
  <si>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</si>
  <si>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</si>
  <si>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</si>
  <si>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</si>
  <si>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</si>
  <si>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</si>
  <si>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</si>
  <si>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</si>
  <si>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</si>
  <si>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</si>
  <si>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</si>
  <si>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</si>
  <si>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</si>
  <si>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</si>
  <si>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</si>
  <si>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</si>
  <si>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</si>
  <si>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</si>
  <si>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</si>
  <si>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</si>
  <si>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</si>
  <si>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</si>
  <si>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</si>
  <si>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</si>
  <si>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</si>
  <si>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</si>
  <si>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</si>
  <si>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</si>
  <si>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</si>
  <si>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</si>
  <si>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</si>
  <si>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</si>
  <si>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</si>
  <si>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</si>
  <si>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</si>
  <si>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</si>
  <si>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</si>
  <si>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</si>
  <si>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</si>
  <si>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</si>
  <si>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</si>
  <si>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</si>
  <si>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</si>
  <si>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</si>
  <si>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</si>
  <si>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</si>
  <si>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</si>
  <si>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</si>
  <si>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</si>
  <si>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</si>
  <si>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</si>
  <si>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</si>
  <si>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</si>
  <si>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</si>
  <si>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</si>
  <si>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</si>
  <si>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</si>
  <si>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</si>
  <si>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</si>
  <si>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</si>
  <si>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</si>
  <si>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</si>
  <si>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</si>
  <si>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</si>
  <si>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</si>
  <si>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</si>
  <si>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</si>
  <si>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</si>
  <si>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</si>
  <si>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</si>
  <si>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</si>
  <si>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</si>
  <si>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</si>
  <si>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</si>
  <si>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</si>
  <si>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</si>
  <si>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</si>
  <si>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</si>
  <si>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</si>
  <si>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</si>
  <si>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</si>
  <si>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</si>
  <si>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</si>
  <si>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</si>
  <si>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</si>
  <si>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</si>
  <si>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</si>
  <si>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</si>
  <si>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</si>
  <si>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</si>
  <si>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</si>
  <si>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</si>
  <si>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</si>
  <si>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</si>
  <si>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</si>
  <si>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</si>
  <si>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</si>
  <si>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</si>
  <si>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</si>
  <si>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</si>
  <si>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</si>
  <si>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</si>
  <si>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</si>
  <si>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</si>
  <si>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</si>
  <si>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</si>
  <si>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</si>
  <si>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</si>
  <si>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</si>
  <si>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</si>
  <si>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</si>
  <si>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</si>
  <si>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</si>
  <si>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</si>
  <si>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</si>
  <si>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</si>
  <si>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</si>
  <si>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</si>
  <si>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</si>
  <si>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</si>
  <si>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</si>
  <si>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</si>
  <si>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</si>
  <si>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</si>
  <si>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</si>
  <si>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</si>
  <si>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</si>
  <si>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</si>
  <si>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</si>
  <si>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</si>
  <si>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</si>
  <si>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</si>
  <si>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</si>
  <si>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</si>
  <si>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</si>
  <si>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</si>
  <si>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</si>
  <si>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</si>
  <si>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</si>
  <si>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</si>
  <si>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</si>
  <si>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</si>
  <si>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</si>
  <si>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</si>
  <si>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</si>
  <si>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</si>
  <si>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</si>
  <si>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</si>
  <si>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</si>
  <si>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</si>
  <si>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</si>
  <si>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</si>
  <si>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</si>
  <si>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</si>
  <si>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</si>
  <si>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</si>
  <si>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</si>
  <si>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</si>
  <si>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</si>
  <si>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</si>
  <si>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</si>
  <si>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</si>
  <si>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</si>
  <si>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</si>
  <si>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</si>
  <si>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</si>
  <si>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</si>
  <si>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</si>
  <si>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</si>
  <si>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</si>
  <si>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</si>
  <si>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</si>
  <si>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</si>
  <si>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</si>
  <si>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</si>
  <si>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</si>
  <si>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</si>
  <si>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</si>
  <si>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</si>
  <si>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</si>
  <si>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</si>
  <si>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</si>
  <si>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</si>
  <si>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</si>
  <si>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</si>
  <si>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</si>
  <si>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</si>
  <si>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</si>
  <si>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</si>
  <si>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</si>
  <si>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</si>
  <si>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</si>
  <si>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</si>
  <si>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</si>
  <si>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</si>
  <si>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</si>
  <si>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</si>
  <si>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</si>
  <si>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</si>
  <si>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</si>
  <si>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</si>
  <si>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</si>
  <si>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</si>
  <si>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</si>
  <si>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</si>
  <si>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</si>
  <si>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</si>
  <si>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</si>
  <si>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</si>
  <si>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</si>
  <si>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</si>
  <si>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</si>
  <si>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</si>
  <si>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</si>
  <si>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</si>
  <si>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</si>
  <si>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</si>
  <si>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</si>
  <si>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</si>
  <si>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</si>
  <si>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</si>
  <si>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</si>
  <si>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</si>
  <si>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</si>
  <si>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</si>
  <si>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</si>
  <si>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</si>
  <si>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</si>
  <si>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</si>
  <si>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</si>
  <si>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</si>
  <si>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</si>
  <si>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</si>
  <si>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</si>
  <si>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</si>
  <si>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</si>
  <si>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</si>
  <si>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</si>
  <si>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</si>
  <si>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</si>
  <si>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</si>
  <si>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</si>
  <si>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</si>
  <si>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</si>
  <si>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</si>
  <si>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</si>
  <si>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</si>
  <si>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</si>
  <si>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</si>
  <si>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</si>
  <si>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</si>
  <si>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</si>
  <si>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</si>
  <si>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</si>
  <si>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</si>
  <si>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</si>
  <si>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</si>
  <si>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</si>
  <si>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</si>
  <si>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</si>
  <si>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</si>
  <si>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</si>
  <si>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</si>
  <si>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</si>
  <si>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</si>
  <si>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</si>
  <si>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</si>
  <si>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</si>
  <si>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</si>
  <si>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</si>
  <si>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</si>
  <si>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</si>
  <si>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</si>
  <si>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</si>
  <si>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</si>
  <si>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</si>
  <si>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</si>
  <si>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</si>
  <si>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</si>
  <si>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</si>
  <si>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</si>
  <si>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</si>
  <si>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</si>
  <si>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</si>
  <si>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</si>
  <si>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</si>
  <si>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</si>
  <si>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</si>
  <si>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</si>
  <si>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</si>
  <si>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</si>
  <si>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</si>
  <si>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</si>
  <si>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</si>
  <si>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</si>
  <si>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</si>
  <si>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</si>
  <si>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</si>
  <si>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</si>
  <si>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</si>
  <si>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</si>
  <si>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</si>
  <si>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</si>
  <si>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</si>
  <si>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</si>
  <si>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</si>
  <si>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</si>
  <si>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</si>
  <si>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</si>
  <si>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</si>
  <si>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</si>
  <si>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</si>
  <si>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</si>
  <si>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</si>
  <si>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</si>
  <si>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</si>
  <si>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</si>
  <si>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</si>
  <si>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</si>
  <si>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</si>
  <si>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</si>
  <si>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</si>
  <si>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</si>
  <si>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</si>
  <si>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</si>
  <si>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</si>
  <si>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</si>
  <si>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</si>
  <si>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</si>
  <si>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</si>
  <si>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</si>
  <si>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</si>
  <si>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</si>
  <si>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</si>
  <si>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</si>
  <si>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</si>
  <si>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</si>
  <si>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</si>
  <si>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</si>
  <si>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</si>
  <si>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</si>
  <si>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</si>
  <si>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</si>
  <si>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</si>
  <si>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</si>
  <si>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</si>
  <si>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</si>
  <si>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</si>
  <si>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</si>
  <si>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</si>
  <si>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</si>
  <si>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</si>
  <si>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</si>
  <si>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</si>
  <si>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</si>
  <si>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</si>
  <si>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</si>
  <si>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</si>
  <si>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</si>
  <si>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</si>
  <si>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</si>
  <si>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</si>
  <si>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</si>
  <si>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</si>
  <si>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</si>
  <si>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</si>
  <si>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</si>
  <si>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</si>
  <si>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</si>
  <si>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</si>
  <si>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</si>
  <si>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</si>
  <si>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</si>
  <si>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</si>
  <si>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</si>
  <si>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</si>
  <si>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</si>
  <si>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</si>
  <si>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</si>
  <si>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</si>
  <si>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</si>
  <si>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</si>
  <si>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</si>
  <si>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</si>
  <si>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</si>
  <si>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</si>
  <si>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</si>
  <si>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</si>
  <si>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</si>
  <si>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</si>
  <si>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</si>
  <si>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</si>
  <si>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</si>
  <si>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</si>
  <si>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</si>
  <si>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</si>
  <si>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</si>
  <si>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</si>
  <si>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</si>
  <si>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</si>
  <si>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</si>
  <si>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</si>
  <si>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</si>
  <si>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</si>
  <si>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</si>
  <si>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</si>
  <si>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</si>
  <si>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</si>
  <si>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</si>
  <si>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</si>
  <si>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</si>
  <si>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</si>
  <si>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</si>
  <si>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</si>
  <si>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</si>
  <si>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</si>
  <si>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</si>
  <si>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</si>
  <si>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</si>
  <si>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</si>
  <si>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</si>
  <si>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</si>
  <si>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</si>
  <si>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</si>
  <si>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</si>
  <si>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</si>
  <si>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</si>
  <si>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</si>
  <si>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</si>
  <si>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</si>
  <si>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</si>
  <si>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</si>
  <si>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</si>
  <si>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</si>
  <si>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</si>
  <si>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</si>
  <si>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</si>
  <si>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</si>
  <si>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</si>
  <si>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</si>
  <si>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</si>
  <si>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</si>
  <si>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</si>
  <si>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</si>
  <si>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</si>
  <si>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</si>
  <si>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</si>
  <si>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</si>
  <si>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</si>
  <si>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</si>
  <si>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</si>
  <si>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</si>
  <si>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</si>
  <si>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</si>
  <si>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</si>
  <si>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</si>
  <si>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</si>
  <si>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</si>
  <si>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</si>
  <si>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</si>
  <si>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</si>
  <si>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</si>
  <si>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</si>
  <si>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</si>
  <si>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</si>
  <si>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</si>
  <si>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</si>
  <si>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</si>
  <si>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</si>
  <si>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</si>
  <si>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</si>
  <si>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</si>
  <si>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</si>
  <si>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</si>
  <si>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</si>
  <si>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</si>
  <si>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</si>
  <si>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</si>
  <si>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</si>
  <si>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</si>
  <si>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</si>
  <si>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</si>
  <si>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</si>
  <si>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</si>
  <si>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</si>
  <si>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</si>
  <si>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</si>
  <si>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</si>
  <si>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</si>
  <si>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</si>
  <si>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</si>
  <si>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</si>
  <si>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</si>
  <si>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</si>
  <si>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</si>
  <si>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</si>
  <si>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</si>
  <si>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</si>
  <si>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</si>
  <si>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</si>
  <si>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</si>
  <si>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</si>
  <si>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</si>
  <si>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</si>
  <si>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</si>
  <si>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</si>
  <si>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</si>
  <si>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</si>
  <si>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</si>
  <si>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</si>
  <si>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</si>
  <si>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</si>
  <si>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</si>
  <si>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</si>
  <si>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</si>
  <si>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</si>
  <si>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</si>
  <si>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</si>
  <si>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</si>
  <si>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</si>
  <si>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</si>
  <si>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</si>
  <si>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</si>
  <si>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</si>
  <si>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</si>
  <si>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</si>
  <si>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</si>
  <si>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</si>
  <si>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</si>
  <si>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</si>
  <si>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</si>
  <si>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</si>
  <si>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</si>
  <si>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</si>
  <si>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</si>
  <si>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</si>
  <si>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</si>
  <si>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</si>
  <si>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</si>
  <si>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</si>
  <si>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</si>
  <si>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</si>
  <si>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</si>
  <si>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</si>
  <si>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</si>
  <si>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</si>
  <si>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</si>
  <si>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</si>
  <si>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</si>
  <si>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</si>
  <si>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</si>
  <si>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</si>
  <si>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</si>
  <si>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</si>
  <si>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</si>
  <si>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</si>
  <si>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</si>
  <si>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</si>
  <si>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</si>
  <si>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</si>
  <si>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</si>
  <si>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</si>
  <si>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</si>
  <si>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</si>
  <si>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</si>
  <si>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</si>
  <si>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</si>
  <si>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</si>
  <si>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</si>
  <si>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</si>
  <si>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</si>
  <si>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</si>
  <si>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</si>
  <si>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</si>
  <si>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</si>
  <si>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</si>
  <si>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</si>
  <si>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</si>
  <si>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</si>
  <si>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</si>
  <si>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</si>
  <si>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</si>
  <si>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</si>
  <si>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</si>
  <si>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</si>
  <si>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</si>
  <si>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</si>
  <si>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</si>
  <si>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</si>
  <si>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</si>
  <si>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</si>
  <si>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</si>
  <si>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</si>
  <si>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</si>
  <si>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</si>
  <si>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</si>
  <si>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</si>
  <si>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</si>
  <si>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</si>
  <si>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</si>
  <si>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</si>
  <si>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</si>
  <si>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</si>
  <si>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</si>
  <si>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</si>
  <si>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</si>
  <si>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</si>
  <si>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</si>
  <si>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</si>
  <si>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</si>
  <si>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</si>
  <si>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</si>
  <si>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</si>
  <si>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</si>
  <si>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</si>
  <si>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</si>
  <si>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</si>
  <si>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</si>
  <si>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</si>
  <si>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</si>
  <si>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</si>
  <si>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</si>
  <si>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</si>
  <si>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</si>
  <si>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</si>
  <si>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</si>
  <si>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</si>
  <si>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</si>
  <si>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</si>
  <si>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</si>
  <si>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</si>
  <si>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</si>
  <si>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</si>
  <si>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</si>
  <si>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</si>
  <si>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</si>
  <si>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</si>
  <si>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</si>
  <si>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</si>
  <si>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</si>
  <si>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</si>
  <si>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</si>
  <si>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</si>
  <si>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</si>
  <si>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</si>
  <si>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</si>
  <si>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</si>
  <si>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</si>
  <si>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</si>
  <si>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</si>
  <si>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</si>
  <si>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</si>
  <si>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</si>
  <si>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</si>
  <si>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</si>
  <si>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</si>
  <si>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</si>
  <si>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</si>
  <si>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</si>
  <si>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</si>
  <si>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</si>
  <si>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</si>
  <si>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</si>
  <si>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</si>
  <si>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</si>
  <si>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</si>
  <si>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</si>
  <si>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</si>
  <si>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</si>
  <si>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</si>
  <si>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</si>
  <si>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</si>
  <si>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</si>
  <si>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</si>
  <si>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</si>
  <si>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</si>
  <si>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</si>
  <si>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</si>
  <si>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</si>
  <si>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</si>
  <si>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</si>
  <si>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</si>
  <si>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</si>
  <si>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</si>
  <si>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</si>
  <si>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</si>
  <si>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</si>
  <si>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</si>
  <si>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</si>
  <si>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</si>
  <si>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</si>
  <si>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</si>
  <si>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</si>
  <si>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</si>
  <si>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</si>
  <si>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</si>
  <si>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</si>
  <si>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</si>
  <si>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</si>
  <si>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</si>
  <si>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</si>
  <si>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</si>
  <si>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</si>
  <si>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</si>
  <si>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</si>
  <si>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</si>
  <si>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</si>
  <si>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</si>
  <si>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</si>
  <si>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</si>
  <si>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</si>
  <si>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</si>
  <si>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</si>
  <si>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</si>
  <si>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</si>
  <si>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</si>
  <si>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</si>
  <si>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</si>
  <si>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</si>
  <si>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</si>
  <si>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</si>
  <si>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</si>
  <si>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</si>
  <si>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</si>
  <si>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</si>
  <si>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</si>
  <si>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</si>
  <si>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</si>
  <si>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</si>
  <si>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</si>
  <si>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</si>
  <si>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</si>
  <si>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</si>
  <si>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</si>
  <si>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</si>
  <si>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</si>
  <si>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</si>
  <si>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</si>
  <si>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</si>
  <si>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</si>
  <si>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</si>
  <si>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</si>
  <si>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</si>
  <si>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</si>
  <si>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</si>
  <si>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</si>
  <si>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</si>
  <si>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</si>
  <si>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</si>
  <si>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</si>
  <si>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</si>
  <si>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</si>
  <si>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</si>
  <si>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</si>
  <si>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</si>
  <si>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</si>
  <si>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</si>
  <si>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</si>
  <si>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</si>
  <si>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</si>
  <si>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</si>
  <si>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</si>
  <si>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</si>
  <si>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</si>
  <si>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</si>
  <si>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</si>
  <si>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</si>
  <si>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</si>
  <si>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</si>
  <si>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</si>
  <si>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</si>
  <si>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</si>
  <si>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</si>
  <si>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</si>
  <si>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</si>
  <si>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</si>
  <si>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</si>
  <si>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</si>
  <si>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</si>
  <si>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</si>
  <si>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</si>
  <si>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</si>
  <si>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</si>
  <si>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</si>
  <si>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</si>
  <si>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</si>
  <si>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</si>
  <si>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</si>
  <si>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</si>
  <si>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</si>
  <si>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</si>
  <si>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</si>
  <si>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</si>
  <si>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</si>
  <si>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</si>
  <si>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</si>
  <si>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</si>
  <si>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</si>
  <si>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</si>
  <si>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</si>
  <si>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</si>
  <si>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</si>
  <si>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</si>
  <si>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</si>
  <si>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</si>
  <si>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</si>
  <si>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</si>
  <si>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</si>
  <si>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</si>
  <si>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</si>
  <si>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</si>
  <si>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</si>
  <si>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</si>
  <si>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</si>
  <si>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</si>
  <si>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</si>
  <si>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</si>
  <si>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</si>
  <si>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</si>
  <si>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</si>
  <si>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</si>
  <si>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</si>
  <si>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</si>
  <si>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</si>
  <si>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</si>
  <si>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</si>
  <si>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</si>
  <si>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</si>
  <si>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</si>
  <si>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</si>
  <si>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</si>
  <si>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</si>
  <si>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</si>
  <si>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</si>
  <si>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</si>
  <si>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</si>
  <si>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</si>
  <si>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</si>
  <si>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</si>
  <si>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</si>
  <si>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</si>
  <si>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</si>
  <si>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</si>
  <si>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</si>
  <si>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</si>
  <si>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</si>
  <si>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</si>
  <si>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</si>
  <si>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</si>
  <si>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</si>
  <si>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</si>
  <si>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</si>
  <si>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</si>
  <si>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</si>
  <si>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</si>
  <si>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</si>
  <si>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</si>
  <si>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</si>
  <si>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</si>
  <si>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</si>
  <si>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</si>
  <si>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</si>
  <si>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</si>
  <si>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</si>
  <si>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</si>
  <si>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</si>
  <si>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</si>
  <si>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</si>
  <si>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</si>
  <si>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</si>
  <si>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</si>
  <si>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</si>
  <si>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</si>
  <si>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</si>
  <si>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</si>
  <si>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</si>
  <si>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</si>
  <si>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</si>
  <si>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</si>
  <si>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</si>
  <si>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</si>
  <si>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</si>
  <si>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</si>
  <si>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</si>
  <si>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</si>
  <si>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</si>
  <si>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</si>
  <si>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</si>
  <si>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</si>
  <si>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</si>
  <si>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</si>
  <si>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</si>
  <si>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</si>
  <si>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</si>
  <si>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</si>
  <si>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</si>
  <si>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</si>
  <si>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</si>
  <si>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</si>
  <si>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</si>
  <si>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</si>
  <si>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</si>
  <si>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</si>
  <si>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</si>
  <si>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</si>
  <si>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</si>
  <si>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</si>
  <si>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</si>
  <si>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</si>
  <si>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</si>
  <si>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</si>
  <si>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</si>
  <si>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</si>
  <si>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</si>
  <si>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</si>
  <si>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</si>
  <si>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</si>
  <si>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</si>
  <si>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</si>
  <si>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</si>
  <si>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</si>
  <si>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</si>
  <si>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</si>
  <si>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</si>
  <si>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</si>
  <si>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</si>
  <si>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</si>
  <si>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</si>
  <si>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</si>
  <si>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</si>
  <si>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</si>
  <si>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</si>
  <si>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</si>
  <si>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</si>
  <si>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</si>
  <si>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</si>
  <si>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</si>
  <si>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</si>
  <si>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</si>
  <si>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</si>
  <si>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</si>
  <si>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</si>
  <si>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</si>
  <si>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</si>
  <si>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</si>
  <si>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</si>
  <si>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</si>
  <si>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</si>
  <si>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</si>
  <si>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</si>
  <si>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</si>
  <si>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</si>
  <si>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</si>
  <si>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</si>
  <si>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</si>
  <si>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</si>
  <si>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</si>
  <si>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</si>
  <si>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</si>
  <si>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</si>
  <si>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</si>
  <si>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</si>
  <si>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</si>
  <si>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</si>
  <si>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</si>
  <si>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</si>
  <si>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</si>
  <si>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</si>
  <si>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</si>
  <si>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</si>
  <si>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</si>
  <si>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</si>
  <si>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</si>
  <si>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</si>
  <si>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</si>
  <si>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</si>
  <si>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</si>
  <si>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</si>
  <si>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</si>
  <si>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</si>
  <si>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</si>
  <si>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</si>
  <si>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</si>
  <si>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</si>
  <si>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</si>
  <si>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</si>
  <si>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</si>
  <si>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</si>
  <si>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</si>
  <si>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</si>
  <si>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</si>
  <si>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</si>
  <si>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</si>
  <si>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</si>
  <si>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</si>
  <si>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</si>
  <si>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</si>
  <si>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</si>
  <si>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</si>
  <si>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</si>
  <si>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</si>
  <si>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</si>
  <si>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</si>
  <si>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</si>
  <si>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</si>
  <si>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</si>
  <si>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</si>
  <si>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</si>
  <si>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</si>
  <si>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</si>
  <si>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</si>
  <si>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</si>
  <si>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</si>
  <si>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</si>
  <si>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</si>
  <si>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</si>
  <si>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</si>
  <si>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</si>
  <si>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</si>
  <si>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</si>
  <si>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</si>
  <si>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</si>
  <si>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</si>
  <si>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</si>
  <si>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</si>
  <si>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</si>
  <si>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</si>
  <si>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</si>
  <si>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</si>
  <si>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</si>
  <si>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</si>
  <si>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</si>
  <si>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</si>
  <si>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</si>
  <si>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</si>
  <si>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</si>
  <si>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</si>
  <si>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</si>
  <si>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</si>
  <si>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</si>
  <si>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</si>
  <si>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</si>
  <si>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</si>
  <si>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</si>
  <si>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</si>
  <si>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</si>
  <si>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</si>
  <si>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</si>
  <si>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</si>
  <si>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</si>
  <si>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</si>
  <si>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</si>
  <si>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</si>
  <si>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</si>
  <si>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</si>
  <si>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</si>
  <si>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</si>
  <si>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</si>
  <si>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</si>
  <si>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</si>
  <si>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</si>
  <si>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</si>
  <si>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</si>
  <si>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</si>
  <si>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</si>
  <si>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</si>
  <si>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</si>
  <si>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</si>
  <si>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</si>
  <si>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</si>
  <si>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</si>
  <si>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</si>
  <si>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</si>
  <si>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</si>
  <si>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</si>
  <si>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</si>
  <si>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</si>
  <si>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</si>
  <si>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</si>
  <si>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</si>
  <si>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</si>
  <si>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</si>
  <si>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</si>
  <si>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</si>
  <si>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</si>
  <si>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</si>
  <si>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</si>
  <si>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</si>
  <si>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</si>
  <si>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</si>
  <si>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</si>
  <si>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</si>
  <si>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</si>
  <si>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</si>
  <si>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</si>
  <si>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</si>
  <si>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</si>
  <si>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</si>
  <si>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</si>
  <si>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</si>
  <si>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</si>
  <si>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</si>
  <si>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</si>
  <si>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</si>
  <si>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</si>
  <si>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</si>
  <si>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</si>
  <si>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</si>
  <si>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</si>
  <si>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</si>
  <si>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</si>
  <si>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</si>
  <si>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</si>
  <si>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</si>
  <si>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</si>
  <si>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</si>
  <si>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</si>
  <si>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</si>
  <si>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</si>
  <si>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</si>
  <si>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</si>
  <si>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</si>
  <si>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</si>
  <si>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</si>
  <si>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</si>
  <si>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</si>
  <si>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</si>
  <si>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</si>
  <si>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</si>
  <si>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</si>
  <si>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</si>
  <si>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</si>
  <si>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</si>
  <si>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</si>
  <si>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</si>
  <si>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</si>
  <si>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</si>
  <si>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</si>
  <si>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</si>
  <si>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</si>
  <si>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</si>
  <si>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</si>
  <si>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</si>
  <si>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</si>
  <si>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</si>
  <si>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</si>
  <si>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</si>
  <si>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</si>
  <si>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</si>
  <si>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</si>
  <si>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</si>
  <si>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</si>
  <si>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</si>
  <si>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</si>
  <si>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</si>
  <si>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</si>
  <si>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</si>
  <si>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</si>
  <si>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</si>
  <si>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</si>
  <si>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</si>
  <si>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</si>
  <si>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</si>
  <si>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</si>
  <si>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</si>
  <si>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</si>
  <si>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</si>
  <si>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</si>
  <si>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</si>
  <si>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</si>
  <si>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</si>
  <si>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</si>
  <si>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</si>
  <si>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</si>
  <si>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</si>
  <si>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</si>
  <si>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</si>
  <si>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</si>
  <si>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</si>
  <si>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</si>
  <si>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</si>
  <si>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</si>
  <si>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</si>
  <si>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</si>
  <si>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</si>
  <si>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</si>
  <si>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</si>
  <si>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</si>
  <si>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</si>
  <si>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</si>
  <si>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</si>
  <si>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</si>
  <si>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</si>
  <si>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</si>
  <si>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</si>
  <si>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</si>
  <si>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</si>
  <si>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</si>
  <si>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</si>
  <si>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</si>
  <si>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</si>
  <si>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</si>
  <si>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</si>
  <si>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</si>
  <si>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</si>
  <si>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</si>
  <si>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</si>
  <si>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</si>
  <si>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</si>
  <si>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</si>
  <si>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</si>
  <si>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</si>
  <si>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</si>
  <si>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</si>
  <si>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</si>
  <si>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</si>
  <si>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</si>
  <si>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</si>
  <si>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</si>
  <si>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</si>
  <si>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</si>
  <si>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</si>
  <si>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</si>
  <si>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</si>
  <si>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</si>
  <si>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</si>
  <si>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</si>
  <si>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</si>
  <si>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</si>
  <si>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</si>
  <si>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</si>
  <si>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</si>
  <si>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</si>
  <si>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</si>
  <si>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</si>
  <si>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</si>
  <si>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</si>
  <si>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</si>
  <si>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</si>
  <si>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</si>
  <si>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</si>
  <si>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</si>
  <si>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</si>
  <si>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</si>
  <si>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</si>
  <si>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</si>
  <si>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</si>
  <si>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</si>
  <si>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</si>
  <si>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</si>
  <si>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</si>
  <si>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</si>
  <si>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</si>
  <si>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</si>
  <si>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</si>
  <si>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</si>
  <si>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</si>
  <si>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</si>
  <si>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</si>
  <si>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</si>
  <si>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</si>
  <si>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</si>
  <si>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</si>
  <si>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</si>
  <si>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</si>
  <si>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</si>
  <si>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</si>
  <si>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</si>
  <si>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</si>
  <si>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</si>
  <si>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</si>
  <si>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</si>
  <si>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</si>
  <si>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</si>
  <si>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</si>
  <si>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</si>
  <si>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</si>
  <si>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</si>
  <si>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</si>
  <si>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</si>
  <si>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</si>
  <si>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</si>
  <si>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</si>
  <si>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</si>
  <si>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</si>
  <si>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</si>
  <si>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</si>
  <si>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</si>
  <si>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</si>
  <si>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</si>
  <si>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</si>
  <si>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</si>
  <si>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</si>
  <si>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</si>
  <si>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</si>
  <si>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</si>
  <si>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</si>
  <si>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</si>
  <si>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</si>
  <si>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</si>
  <si>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</si>
  <si>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</si>
  <si>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</si>
  <si>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</si>
  <si>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</si>
  <si>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</si>
  <si>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</si>
  <si>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</si>
  <si>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</si>
  <si>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</si>
  <si>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</si>
  <si>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</si>
  <si>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</si>
  <si>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</si>
  <si>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</si>
  <si>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</si>
  <si>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</si>
  <si>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</si>
  <si>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</si>
  <si>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</si>
  <si>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</si>
  <si>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</si>
  <si>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</si>
  <si>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</si>
  <si>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</si>
  <si>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</si>
  <si>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</si>
  <si>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</si>
  <si>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</si>
  <si>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</si>
  <si>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</si>
  <si>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</si>
  <si>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</si>
  <si>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</si>
  <si>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</si>
  <si>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</si>
  <si>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</si>
  <si>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</si>
  <si>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</si>
  <si>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</si>
  <si>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</si>
  <si>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</si>
  <si>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</si>
  <si>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</si>
  <si>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</si>
  <si>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</si>
  <si>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</si>
  <si>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</si>
  <si>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</si>
  <si>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</si>
  <si>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</si>
  <si>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</si>
  <si>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</si>
  <si>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</si>
  <si>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</si>
  <si>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</si>
  <si>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</si>
  <si>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</si>
  <si>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</si>
  <si>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</si>
  <si>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</si>
  <si>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</si>
  <si>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</si>
  <si>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</si>
  <si>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</si>
  <si>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</si>
  <si>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</si>
  <si>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</si>
  <si>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</si>
  <si>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</si>
  <si>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</si>
  <si>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</si>
  <si>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</si>
  <si>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</si>
  <si>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</si>
  <si>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</si>
  <si>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</si>
  <si>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</si>
  <si>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</si>
  <si>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</si>
  <si>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</si>
  <si>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</si>
  <si>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</si>
  <si>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</si>
  <si>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</si>
  <si>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</si>
  <si>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</si>
  <si>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</si>
  <si>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</si>
  <si>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</si>
  <si>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</si>
  <si>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</si>
  <si>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</si>
  <si>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</si>
  <si>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</si>
  <si>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</si>
  <si>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</si>
  <si>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</si>
  <si>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</si>
  <si>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</si>
  <si>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</si>
  <si>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</si>
  <si>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</si>
  <si>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</si>
  <si>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</si>
  <si>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</si>
  <si>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</si>
  <si>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</si>
  <si>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</si>
  <si>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</si>
  <si>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</si>
  <si>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</si>
  <si>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</si>
  <si>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</si>
  <si>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</si>
  <si>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</si>
  <si>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</si>
  <si>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</si>
  <si>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</si>
  <si>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</si>
  <si>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</si>
  <si>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</si>
  <si>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</si>
  <si>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</si>
  <si>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</si>
  <si>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</si>
  <si>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</si>
  <si>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</si>
  <si>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</si>
  <si>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</si>
  <si>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</si>
  <si>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</si>
  <si>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</si>
  <si>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</si>
  <si>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</si>
  <si>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</si>
  <si>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</si>
  <si>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</si>
  <si>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</si>
  <si>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</si>
  <si>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</si>
  <si>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</si>
  <si>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</si>
  <si>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</si>
  <si>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</si>
  <si>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</si>
  <si>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</si>
  <si>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</si>
  <si>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</si>
  <si>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</si>
  <si>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</si>
  <si>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</si>
  <si>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</si>
  <si>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</si>
  <si>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</si>
  <si>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</si>
  <si>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</si>
  <si>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</si>
  <si>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</si>
  <si>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</si>
  <si>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</si>
  <si>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</si>
  <si>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</si>
  <si>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</si>
  <si>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</si>
  <si>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</si>
  <si>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</si>
  <si>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</si>
  <si>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</si>
  <si>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</si>
  <si>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</si>
  <si>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</si>
  <si>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</si>
  <si>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</si>
  <si>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</si>
  <si>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</si>
  <si>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</si>
  <si>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</si>
  <si>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</si>
  <si>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</si>
  <si>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</si>
  <si>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</si>
  <si>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</si>
  <si>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</si>
  <si>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</si>
  <si>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</si>
  <si>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</si>
  <si>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</si>
  <si>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</si>
  <si>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</si>
  <si>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</si>
  <si>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</si>
  <si>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</si>
  <si>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</si>
  <si>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</si>
  <si>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</si>
  <si>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</si>
  <si>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</si>
  <si>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</si>
  <si>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</si>
  <si>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</si>
  <si>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</si>
  <si>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</si>
  <si>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</si>
  <si>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</si>
  <si>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</si>
  <si>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</si>
  <si>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</si>
  <si>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</si>
  <si>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</si>
  <si>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</si>
  <si>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</si>
  <si>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</si>
  <si>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</si>
  <si>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</si>
  <si>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</si>
  <si>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</si>
  <si>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</si>
  <si>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</si>
  <si>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</si>
  <si>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</si>
  <si>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</si>
  <si>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</si>
  <si>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</si>
  <si>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</si>
  <si>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</si>
  <si>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</si>
  <si>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</si>
  <si>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</si>
  <si>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</si>
  <si>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</si>
  <si>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</si>
  <si>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</si>
  <si>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</si>
  <si>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</si>
  <si>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</si>
  <si>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</si>
  <si>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</si>
  <si>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</si>
  <si>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</si>
  <si>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</si>
  <si>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</si>
  <si>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</si>
  <si>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</si>
  <si>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</si>
  <si>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</si>
  <si>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</si>
  <si>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</si>
  <si>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</si>
  <si>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</si>
  <si>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</si>
  <si>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</si>
  <si>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</si>
  <si>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</si>
  <si>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</si>
  <si>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</si>
  <si>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</si>
  <si>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</si>
  <si>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</si>
  <si>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</si>
  <si>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</si>
  <si>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</si>
  <si>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</si>
  <si>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</si>
  <si>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</si>
  <si>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</si>
  <si>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</si>
  <si>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</si>
  <si>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</si>
  <si>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</si>
  <si>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</si>
  <si>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</si>
  <si>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</si>
  <si>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</si>
  <si>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</si>
  <si>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</si>
  <si>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</si>
  <si>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</si>
  <si>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</si>
  <si>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</si>
  <si>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</si>
  <si>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</si>
  <si>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</si>
  <si>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</si>
  <si>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</si>
  <si>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</si>
  <si>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</si>
  <si>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</si>
  <si>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</si>
  <si>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</si>
  <si>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</si>
  <si>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</si>
  <si>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</si>
  <si>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</si>
  <si>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</si>
  <si>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</si>
  <si>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</si>
  <si>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</si>
  <si>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</si>
  <si>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</si>
  <si>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</si>
  <si>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</si>
  <si>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</si>
  <si>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</si>
  <si>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</si>
  <si>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</si>
  <si>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</si>
  <si>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</si>
  <si>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</si>
  <si>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</si>
  <si>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</si>
  <si>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</si>
  <si>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</si>
  <si>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</si>
  <si>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</si>
  <si>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</si>
  <si>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</si>
  <si>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</si>
  <si>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</si>
  <si>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</si>
  <si>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</si>
  <si>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</si>
  <si>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</si>
  <si>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</si>
  <si>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</si>
  <si>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</si>
  <si>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</si>
  <si>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</si>
  <si>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</si>
  <si>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</si>
  <si>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</si>
  <si>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</si>
  <si>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</si>
  <si>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</si>
  <si>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</si>
  <si>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</si>
  <si>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</si>
  <si>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</si>
  <si>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</si>
  <si>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</si>
  <si>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</si>
  <si>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</si>
  <si>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</si>
  <si>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</si>
  <si>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</si>
  <si>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</si>
  <si>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</si>
  <si>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</si>
  <si>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</si>
  <si>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</si>
  <si>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</si>
  <si>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</si>
  <si>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</si>
  <si>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</si>
  <si>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</si>
  <si>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</si>
  <si>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</si>
  <si>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</si>
  <si>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</si>
  <si>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</si>
  <si>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</si>
  <si>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</si>
  <si>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</si>
  <si>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</si>
  <si>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</si>
  <si>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</si>
  <si>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</si>
  <si>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</si>
  <si>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</si>
  <si>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</si>
  <si>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</si>
  <si>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</si>
  <si>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</si>
  <si>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</si>
  <si>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</si>
  <si>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</si>
  <si>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</si>
  <si>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</si>
  <si>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</si>
  <si>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</si>
  <si>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</si>
  <si>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</si>
  <si>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</si>
  <si>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</si>
  <si>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</si>
  <si>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</si>
  <si>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</si>
  <si>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</si>
  <si>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</si>
  <si>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</si>
  <si>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</si>
  <si>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</si>
  <si>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</si>
  <si>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</si>
  <si>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</si>
  <si>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</si>
  <si>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</si>
  <si>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</si>
  <si>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</si>
  <si>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</si>
  <si>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</si>
  <si>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</si>
  <si>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</si>
  <si>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</si>
  <si>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</si>
  <si>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</si>
  <si>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</si>
  <si>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</si>
  <si>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</si>
  <si>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</si>
  <si>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</si>
  <si>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</si>
  <si>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</si>
  <si>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</si>
  <si>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</si>
  <si>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</si>
  <si>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</si>
  <si>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</si>
  <si>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</si>
  <si>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</si>
  <si>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</si>
  <si>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</si>
  <si>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</si>
  <si>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</si>
  <si>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</si>
  <si>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</si>
  <si>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</si>
  <si>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</si>
  <si>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</si>
  <si>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</si>
  <si>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</si>
  <si>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</si>
  <si>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</si>
  <si>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</si>
  <si>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</si>
  <si>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</si>
  <si>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</si>
  <si>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</si>
  <si>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</si>
  <si>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</si>
  <si>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</si>
  <si>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</si>
  <si>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</si>
  <si>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</si>
  <si>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</si>
  <si>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</si>
  <si>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</si>
  <si>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</si>
  <si>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</si>
  <si>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</si>
  <si>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</si>
  <si>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</si>
  <si>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</si>
  <si>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</si>
  <si>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</si>
  <si>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</si>
  <si>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</si>
  <si>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</si>
  <si>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</si>
  <si>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</si>
  <si>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</si>
  <si>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</si>
  <si>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</si>
  <si>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</si>
  <si>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</si>
  <si>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</si>
  <si>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</si>
  <si>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</si>
  <si>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</si>
  <si>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</si>
  <si>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</si>
  <si>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</si>
  <si>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</si>
  <si>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</si>
  <si>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</si>
  <si>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</si>
  <si>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</si>
  <si>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</si>
  <si>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</si>
  <si>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</si>
  <si>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</si>
  <si>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</si>
  <si>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</si>
  <si>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</si>
  <si>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</si>
  <si>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</si>
  <si>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</si>
  <si>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</si>
  <si>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</si>
  <si>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</si>
  <si>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</si>
  <si>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</si>
  <si>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</si>
  <si>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</si>
  <si>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</si>
  <si>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</si>
  <si>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</si>
  <si>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</si>
  <si>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</si>
  <si>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</si>
  <si>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</si>
  <si>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</si>
  <si>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</si>
  <si>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</si>
  <si>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</si>
  <si>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</si>
  <si>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</si>
  <si>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</si>
  <si>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</si>
  <si>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</si>
  <si>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</si>
  <si>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</si>
  <si>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</si>
  <si>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</si>
  <si>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</si>
  <si>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</si>
  <si>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</si>
  <si>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</si>
  <si>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</si>
  <si>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</si>
  <si>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</si>
  <si>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</si>
  <si>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</si>
  <si>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</si>
  <si>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</si>
  <si>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</si>
  <si>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</si>
  <si>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</si>
  <si>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</si>
  <si>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</si>
  <si>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</si>
  <si>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</si>
  <si>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</si>
  <si>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</si>
  <si>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</si>
  <si>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</si>
  <si>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</si>
  <si>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</si>
  <si>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</si>
  <si>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</si>
  <si>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</si>
  <si>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</si>
  <si>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</si>
  <si>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</si>
  <si>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</si>
  <si>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</si>
  <si>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</si>
  <si>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</si>
  <si>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</si>
  <si>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</si>
  <si>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</si>
  <si>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</si>
  <si>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</si>
  <si>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</si>
  <si>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</si>
  <si>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</si>
  <si>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</si>
  <si>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</si>
  <si>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</si>
  <si>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</si>
  <si>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</si>
  <si>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</si>
  <si>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</si>
  <si>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</si>
  <si>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</si>
  <si>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</si>
  <si>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</si>
  <si>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</si>
  <si>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</si>
  <si>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</si>
  <si>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</si>
  <si>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</si>
  <si>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</si>
  <si>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</si>
  <si>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</si>
  <si>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</si>
  <si>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</si>
  <si>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</si>
  <si>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</si>
  <si>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</si>
  <si>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</si>
  <si>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</si>
  <si>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</si>
  <si>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</si>
  <si>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</si>
  <si>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</si>
  <si>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</si>
  <si>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</si>
  <si>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</si>
  <si>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</si>
  <si>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</si>
  <si>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</si>
  <si>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</si>
  <si>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</si>
  <si>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</si>
  <si>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</si>
  <si>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</si>
  <si>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</si>
  <si>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</si>
  <si>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</si>
  <si>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</si>
  <si>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</si>
  <si>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</si>
  <si>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</si>
  <si>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</si>
  <si>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</si>
  <si>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</si>
  <si>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</si>
  <si>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</si>
  <si>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</si>
  <si>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</si>
  <si>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</si>
  <si>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</si>
  <si>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</si>
  <si>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</si>
  <si>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</si>
  <si>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</si>
  <si>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</si>
  <si>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</si>
  <si>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</si>
  <si>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</si>
  <si>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</si>
  <si>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</si>
  <si>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</si>
  <si>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</si>
  <si>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</si>
  <si>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</si>
  <si>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</si>
  <si>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</si>
  <si>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</si>
  <si>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</si>
  <si>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</si>
  <si>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</si>
  <si>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</si>
  <si>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</si>
  <si>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</si>
  <si>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</si>
  <si>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</si>
  <si>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</si>
  <si>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</si>
  <si>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</si>
  <si>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</si>
  <si>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</si>
  <si>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</si>
  <si>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</si>
  <si>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</si>
  <si>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</si>
  <si>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</si>
  <si>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</si>
  <si>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</si>
  <si>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</si>
  <si>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</si>
  <si>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</si>
  <si>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</si>
  <si>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</si>
  <si>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</si>
  <si>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</si>
  <si>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</si>
  <si>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</si>
  <si>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</si>
  <si>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</si>
  <si>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</si>
  <si>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</si>
  <si>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</si>
  <si>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</si>
  <si>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</si>
  <si>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</si>
  <si>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</si>
  <si>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</si>
  <si>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</si>
  <si>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</si>
  <si>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</si>
  <si>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</si>
  <si>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</si>
  <si>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</si>
  <si>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</si>
  <si>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</si>
  <si>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</si>
  <si>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</si>
  <si>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</si>
  <si>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</si>
  <si>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</si>
  <si>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</si>
  <si>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</si>
  <si>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</si>
  <si>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</si>
  <si>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</si>
  <si>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</si>
  <si>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</si>
  <si>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</si>
  <si>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</si>
  <si>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</si>
  <si>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</si>
  <si>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</si>
  <si>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</si>
  <si>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</si>
  <si>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</si>
  <si>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</si>
  <si>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</si>
  <si>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</si>
  <si>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</si>
  <si>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</si>
  <si>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</si>
  <si>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</si>
  <si>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</si>
  <si>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</si>
  <si>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</si>
  <si>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</si>
  <si>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</si>
  <si>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</si>
  <si>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</si>
  <si>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</si>
  <si>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</si>
  <si>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</si>
  <si>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</si>
  <si>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</si>
  <si>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</si>
  <si>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</si>
  <si>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</si>
  <si>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</si>
  <si>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</si>
  <si>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</si>
  <si>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</si>
  <si>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</si>
  <si>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</si>
  <si>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</si>
  <si>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</si>
  <si>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</si>
  <si>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</si>
  <si>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</si>
  <si>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</si>
  <si>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</si>
  <si>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</si>
  <si>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</si>
  <si>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</si>
  <si>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</si>
  <si>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</si>
  <si>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</si>
  <si>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</si>
  <si>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</si>
  <si>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</si>
  <si>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</si>
  <si>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</si>
  <si>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</si>
  <si>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</si>
  <si>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</si>
  <si>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</si>
  <si>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</si>
  <si>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</si>
  <si>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</si>
  <si>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</si>
  <si>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</si>
  <si>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</si>
  <si>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</si>
  <si>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</si>
  <si>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</si>
  <si>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</si>
  <si>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</si>
  <si>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</si>
  <si>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</si>
  <si>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</si>
  <si>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</si>
  <si>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</si>
  <si>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</si>
  <si>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</si>
  <si>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</si>
  <si>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</si>
  <si>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</si>
  <si>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</si>
  <si>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</si>
  <si>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</si>
  <si>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</si>
  <si>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</si>
  <si>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</si>
  <si>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</si>
  <si>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</si>
  <si>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</si>
  <si>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</si>
  <si>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</si>
  <si>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</si>
  <si>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</si>
  <si>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</si>
  <si>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</si>
  <si>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</si>
  <si>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</si>
  <si>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</si>
  <si>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</si>
  <si>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</si>
  <si>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</si>
  <si>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</si>
  <si>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</si>
  <si>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</si>
  <si>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</si>
  <si>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</si>
  <si>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</si>
  <si>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</si>
  <si>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</si>
  <si>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</si>
  <si>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</si>
  <si>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</si>
  <si>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</si>
  <si>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</si>
  <si>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</si>
  <si>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</si>
  <si>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</si>
  <si>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</si>
  <si>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</si>
  <si>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</si>
  <si>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</si>
  <si>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</si>
  <si>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</si>
  <si>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</si>
  <si>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</si>
  <si>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</si>
  <si>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</si>
  <si>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</si>
  <si>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</si>
  <si>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</si>
  <si>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</si>
  <si>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</si>
  <si>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</si>
  <si>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</si>
  <si>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</si>
  <si>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</si>
  <si>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</si>
  <si>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</si>
  <si>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</si>
  <si>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</si>
  <si>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</si>
  <si>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</si>
  <si>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</si>
  <si>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</si>
  <si>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</si>
  <si>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</si>
  <si>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</si>
  <si>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</si>
  <si>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</si>
  <si>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</si>
  <si>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</si>
  <si>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</si>
  <si>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</si>
  <si>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</si>
  <si>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</si>
  <si>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</si>
  <si>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</si>
  <si>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</si>
  <si>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</si>
  <si>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</si>
  <si>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</si>
  <si>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</si>
  <si>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</si>
  <si>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</si>
  <si>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</si>
  <si>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</si>
  <si>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</si>
  <si>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</si>
  <si>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</si>
  <si>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</si>
  <si>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</si>
  <si>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</si>
  <si>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</si>
  <si>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</si>
  <si>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</si>
  <si>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</si>
  <si>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</si>
  <si>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</si>
  <si>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</si>
  <si>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</si>
  <si>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</si>
  <si>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</si>
  <si>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</si>
  <si>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</si>
  <si>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</si>
  <si>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</si>
  <si>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</si>
  <si>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</si>
  <si>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</si>
  <si>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</si>
  <si>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</si>
  <si>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</si>
  <si>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</si>
  <si>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</si>
  <si>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</si>
  <si>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</si>
  <si>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</si>
  <si>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</si>
  <si>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</si>
  <si>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</si>
  <si>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</si>
  <si>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</si>
  <si>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</si>
  <si>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</si>
  <si>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</si>
  <si>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</si>
  <si>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</si>
  <si>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</si>
  <si>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</si>
  <si>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</si>
  <si>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</si>
  <si>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</si>
  <si>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</si>
  <si>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</si>
  <si>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</si>
  <si>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</si>
  <si>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</si>
  <si>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</si>
  <si>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</si>
  <si>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</si>
  <si>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</si>
  <si>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</si>
  <si>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</si>
  <si>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</si>
  <si>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</si>
  <si>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</si>
  <si>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</si>
  <si>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</si>
  <si>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</si>
  <si>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</si>
  <si>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</si>
  <si>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</si>
  <si>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</si>
  <si>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</si>
  <si>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</si>
  <si>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</si>
  <si>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</si>
  <si>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</si>
  <si>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</si>
  <si>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</si>
  <si>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</si>
  <si>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</si>
  <si>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</si>
  <si>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</si>
  <si>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</si>
  <si>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</si>
  <si>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</si>
  <si>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</si>
  <si>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</si>
  <si>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</si>
  <si>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</si>
  <si>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</si>
  <si>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</si>
  <si>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</si>
  <si>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</si>
  <si>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</si>
  <si>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</si>
  <si>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</si>
  <si>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</si>
  <si>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</si>
  <si>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</si>
  <si>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</si>
  <si>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</si>
  <si>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</si>
  <si>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</si>
  <si>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</si>
  <si>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</si>
  <si>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</si>
  <si>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</si>
  <si>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</si>
  <si>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</si>
  <si>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</si>
  <si>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</si>
  <si>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</si>
  <si>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</si>
  <si>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</si>
  <si>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</si>
  <si>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</si>
  <si>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</si>
  <si>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</si>
  <si>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</si>
  <si>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</si>
  <si>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</si>
  <si>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</si>
  <si>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</si>
  <si>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</si>
  <si>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</si>
  <si>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</si>
  <si>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</si>
  <si>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</si>
  <si>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</si>
  <si>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</si>
  <si>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</si>
  <si>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</si>
  <si>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</si>
  <si>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</si>
  <si>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</si>
  <si>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</si>
  <si>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</si>
  <si>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</si>
  <si>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</si>
  <si>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</si>
  <si>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</si>
  <si>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</si>
  <si>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</si>
  <si>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</si>
  <si>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</si>
  <si>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</si>
  <si>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</si>
  <si>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</si>
  <si>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</si>
  <si>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</si>
  <si>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</si>
  <si>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</si>
  <si>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</si>
  <si>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</si>
  <si>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</si>
  <si>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</si>
  <si>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</si>
  <si>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</si>
  <si>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</si>
  <si>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</si>
  <si>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</si>
  <si>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</si>
  <si>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</si>
  <si>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</si>
  <si>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</si>
  <si>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</si>
  <si>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</si>
  <si>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</si>
  <si>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</si>
  <si>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</si>
  <si>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</si>
  <si>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</si>
  <si>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</si>
  <si>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</si>
  <si>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</si>
  <si>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</si>
  <si>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</si>
  <si>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</si>
  <si>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</si>
  <si>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</si>
  <si>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</si>
  <si>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</si>
  <si>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</si>
  <si>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</si>
  <si>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</si>
  <si>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</si>
  <si>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</si>
  <si>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</si>
  <si>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</si>
  <si>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</si>
  <si>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</si>
  <si>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</si>
  <si>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</si>
  <si>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</si>
  <si>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</si>
  <si>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</si>
  <si>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</si>
  <si>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</si>
  <si>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</si>
  <si>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</si>
  <si>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</si>
  <si>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</si>
  <si>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</si>
  <si>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</si>
  <si>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</si>
  <si>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</si>
  <si>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</si>
  <si>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</si>
  <si>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</si>
  <si>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</si>
  <si>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</si>
  <si>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</si>
  <si>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</si>
  <si>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</si>
  <si>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</si>
  <si>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</si>
  <si>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</si>
  <si>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</si>
  <si>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</si>
  <si>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</si>
  <si>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</si>
  <si>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</si>
  <si>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</si>
  <si>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</si>
  <si>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</si>
  <si>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</si>
  <si>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</si>
  <si>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</si>
  <si>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</si>
  <si>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</si>
  <si>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</si>
  <si>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</si>
  <si>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</si>
  <si>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</si>
  <si>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</si>
  <si>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</si>
  <si>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</si>
  <si>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</si>
  <si>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</si>
  <si>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</si>
  <si>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</si>
  <si>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</si>
  <si>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</si>
  <si>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</si>
  <si>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</si>
  <si>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</si>
  <si>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</si>
  <si>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</si>
  <si>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</si>
  <si>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</si>
  <si>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</si>
  <si>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</si>
  <si>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</si>
  <si>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</si>
  <si>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</si>
  <si>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</si>
  <si>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</si>
  <si>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</si>
  <si>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</si>
  <si>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</si>
  <si>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</si>
  <si>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</si>
  <si>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</si>
  <si>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</si>
  <si>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</si>
  <si>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</si>
  <si>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</si>
  <si>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</si>
  <si>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</si>
  <si>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</si>
  <si>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</si>
  <si>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</si>
  <si>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</si>
  <si>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</si>
  <si>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</si>
  <si>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</si>
  <si>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</si>
  <si>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</si>
  <si>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</si>
  <si>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</si>
  <si>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</si>
  <si>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</si>
  <si>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</si>
  <si>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</si>
  <si>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</si>
  <si>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</si>
  <si>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</si>
  <si>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</si>
  <si>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</si>
  <si>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</si>
  <si>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</si>
  <si>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</si>
  <si>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</si>
  <si>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</si>
  <si>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</si>
  <si>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</si>
  <si>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</si>
  <si>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</si>
  <si>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</si>
  <si>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</si>
  <si>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</si>
  <si>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</si>
  <si>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</si>
  <si>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</si>
  <si>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</si>
  <si>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</si>
  <si>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</si>
  <si>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</si>
  <si>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</si>
  <si>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</si>
  <si>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</si>
  <si>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</si>
  <si>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</si>
  <si>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</si>
  <si>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</si>
  <si>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</si>
  <si>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</si>
  <si>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</si>
  <si>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</si>
  <si>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</si>
  <si>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</si>
  <si>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</si>
  <si>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</si>
  <si>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</si>
  <si>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</si>
  <si>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</si>
  <si>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</si>
  <si>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</si>
  <si>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</si>
  <si>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</si>
  <si>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</si>
  <si>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</si>
  <si>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</si>
  <si>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</si>
  <si>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</si>
  <si>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</si>
  <si>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</si>
  <si>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</si>
  <si>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</si>
  <si>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</si>
  <si>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</si>
  <si>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</si>
  <si>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</si>
  <si>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</si>
  <si>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</si>
  <si>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</si>
  <si>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</si>
  <si>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</si>
  <si>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</si>
  <si>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</si>
  <si>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</si>
  <si>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</si>
  <si>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</si>
  <si>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</si>
  <si>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</si>
  <si>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</si>
  <si>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</si>
  <si>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</si>
  <si>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</si>
  <si>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</si>
  <si>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</si>
  <si>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</si>
  <si>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</si>
  <si>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</si>
  <si>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</si>
  <si>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</si>
  <si>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</si>
  <si>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</si>
  <si>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</si>
  <si>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</si>
  <si>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</si>
  <si>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</si>
  <si>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</si>
  <si>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</si>
  <si>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</si>
  <si>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</si>
  <si>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</si>
  <si>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</si>
  <si>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</si>
  <si>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</si>
  <si>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</si>
  <si>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</si>
  <si>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</si>
  <si>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</si>
  <si>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</si>
  <si>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</si>
  <si>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</si>
  <si>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</si>
  <si>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</si>
  <si>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</si>
  <si>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</si>
  <si>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</si>
  <si>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</si>
  <si>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</si>
  <si>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</si>
  <si>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</si>
  <si>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</si>
  <si>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</si>
  <si>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</si>
  <si>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</si>
  <si>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</si>
  <si>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</si>
  <si>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</si>
  <si>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</si>
  <si>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</si>
  <si>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</si>
  <si>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</si>
  <si>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</si>
  <si>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</si>
  <si>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</si>
  <si>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</si>
  <si>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</si>
  <si>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</si>
  <si>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</si>
  <si>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</si>
  <si>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</si>
  <si>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</si>
  <si>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</si>
  <si>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</si>
  <si>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</si>
  <si>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</si>
  <si>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</si>
  <si>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</si>
  <si>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</si>
  <si>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</si>
  <si>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</si>
  <si>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</si>
  <si>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</si>
  <si>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</si>
  <si>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</si>
  <si>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</si>
  <si>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</si>
  <si>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</si>
  <si>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</si>
  <si>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</si>
  <si>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</si>
  <si>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</si>
  <si>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</si>
  <si>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</si>
  <si>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</si>
  <si>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</si>
  <si>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</si>
  <si>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</si>
  <si>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</si>
  <si>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</si>
  <si>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</si>
  <si>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</si>
  <si>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</si>
  <si>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</si>
  <si>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</si>
  <si>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</si>
  <si>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</si>
  <si>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</si>
  <si>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</si>
  <si>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</si>
  <si>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</si>
  <si>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</si>
  <si>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</si>
  <si>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</si>
  <si>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</si>
  <si>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</si>
  <si>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</si>
  <si>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</si>
  <si>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</si>
  <si>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</si>
  <si>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</si>
  <si>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</si>
  <si>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</si>
  <si>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</si>
  <si>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</si>
  <si>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</si>
  <si>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</si>
  <si>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</si>
  <si>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</si>
  <si>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</si>
  <si>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</si>
  <si>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</si>
  <si>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</si>
  <si>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</si>
  <si>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</si>
  <si>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</si>
  <si>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</si>
  <si>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</si>
  <si>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</si>
  <si>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</si>
  <si>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</si>
  <si>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</si>
  <si>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</si>
  <si>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</si>
  <si>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</si>
  <si>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</si>
  <si>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</si>
  <si>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</si>
  <si>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</si>
  <si>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</si>
  <si>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</si>
  <si>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</si>
  <si>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</si>
  <si>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</si>
  <si>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</si>
  <si>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</si>
  <si>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</si>
  <si>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</si>
  <si>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</si>
  <si>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</si>
  <si>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</si>
  <si>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</si>
  <si>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</si>
  <si>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</si>
  <si>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</si>
  <si>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</si>
  <si>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</si>
  <si>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</si>
  <si>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</si>
  <si>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</si>
  <si>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</si>
  <si>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</si>
  <si>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</si>
  <si>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</si>
  <si>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</si>
  <si>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</si>
  <si>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</si>
  <si>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</si>
  <si>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</si>
  <si>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</si>
  <si>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</si>
  <si>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</si>
  <si>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</si>
  <si>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</si>
  <si>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</si>
  <si>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</si>
  <si>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</si>
  <si>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</si>
  <si>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</si>
  <si>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</si>
  <si>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</si>
  <si>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</si>
  <si>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</si>
  <si>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</si>
  <si>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</si>
  <si>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</si>
  <si>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</si>
  <si>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</si>
  <si>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</si>
  <si>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</si>
  <si>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</si>
  <si>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</si>
  <si>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</si>
  <si>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</si>
  <si>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</si>
  <si>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</si>
  <si>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</si>
  <si>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</si>
  <si>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</si>
  <si>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</si>
  <si>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</si>
  <si>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</si>
  <si>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</si>
  <si>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</si>
  <si>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</si>
  <si>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</si>
  <si>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</si>
  <si>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</si>
  <si>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</si>
  <si>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</si>
  <si>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</si>
  <si>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</si>
  <si>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</si>
  <si>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</si>
  <si>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</si>
  <si>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</si>
  <si>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</si>
  <si>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</si>
  <si>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</si>
  <si>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</si>
  <si>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</si>
  <si>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</si>
  <si>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</si>
  <si>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</si>
  <si>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</si>
  <si>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</si>
  <si>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</si>
  <si>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</si>
  <si>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</si>
  <si>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</si>
  <si>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</si>
  <si>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</si>
  <si>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</si>
  <si>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</si>
  <si>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</si>
  <si>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</si>
  <si>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</si>
  <si>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</si>
  <si>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</si>
  <si>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</si>
  <si>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</si>
  <si>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</si>
  <si>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</si>
  <si>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</si>
  <si>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</si>
  <si>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</si>
  <si>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</si>
  <si>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</si>
  <si>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</si>
  <si>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</si>
  <si>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</si>
  <si>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</si>
  <si>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</si>
  <si>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</si>
  <si>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</si>
  <si>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</si>
  <si>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</si>
  <si>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</si>
  <si>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</si>
  <si>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</si>
  <si>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</si>
  <si>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</si>
  <si>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</si>
  <si>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</si>
  <si>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</si>
  <si>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</si>
  <si>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</si>
  <si>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</si>
  <si>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</si>
  <si>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</si>
  <si>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</si>
  <si>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</si>
  <si>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</si>
  <si>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</si>
  <si>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</si>
  <si>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</si>
  <si>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</si>
  <si>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</si>
  <si>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</si>
  <si>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</si>
  <si>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</si>
  <si>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</si>
  <si>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</si>
  <si>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</si>
  <si>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</si>
  <si>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</si>
  <si>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</si>
  <si>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</si>
  <si>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</si>
  <si>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</si>
  <si>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</si>
  <si>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</si>
  <si>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</si>
  <si>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</si>
  <si>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</si>
  <si>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</si>
  <si>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</si>
  <si>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</si>
  <si>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</si>
  <si>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</si>
  <si>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</si>
  <si>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</si>
  <si>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</si>
  <si>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</si>
  <si>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</si>
  <si>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</si>
  <si>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</si>
  <si>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</si>
  <si>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</si>
  <si>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</si>
  <si>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</si>
  <si>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</si>
  <si>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</si>
  <si>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</si>
  <si>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</si>
  <si>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</si>
  <si>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</si>
  <si>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</si>
  <si>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</si>
  <si>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</si>
  <si>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</si>
  <si>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</si>
  <si>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</si>
  <si>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</si>
  <si>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</si>
  <si>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</si>
  <si>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</si>
  <si>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</si>
  <si>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</si>
  <si>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</si>
  <si>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</si>
  <si>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</si>
  <si>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</si>
  <si>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</si>
  <si>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</si>
  <si>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</si>
  <si>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</si>
  <si>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</si>
  <si>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</si>
  <si>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</si>
  <si>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</si>
  <si>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</si>
  <si>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</si>
  <si>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</si>
  <si>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</si>
  <si>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</si>
  <si>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</si>
  <si>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</si>
  <si>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</si>
  <si>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</si>
  <si>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</si>
  <si>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</si>
  <si>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</si>
  <si>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</si>
  <si>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</si>
  <si>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</si>
  <si>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</si>
  <si>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</si>
  <si>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</si>
  <si>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</si>
  <si>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</si>
  <si>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</si>
  <si>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</si>
  <si>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</si>
  <si>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</si>
  <si>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</si>
  <si>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</si>
  <si>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</si>
  <si>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</si>
  <si>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</si>
  <si>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</si>
  <si>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</si>
  <si>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</si>
  <si>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</si>
  <si>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</si>
  <si>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</si>
  <si>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</si>
  <si>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</si>
  <si>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</si>
  <si>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</si>
  <si>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</si>
  <si>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</si>
  <si>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</si>
  <si>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</si>
  <si>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</si>
  <si>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</si>
  <si>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</si>
  <si>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</si>
  <si>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</si>
  <si>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</si>
  <si>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</si>
  <si>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</si>
  <si>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</si>
  <si>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</si>
  <si>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</si>
  <si>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</si>
  <si>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</si>
  <si>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</si>
  <si>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</si>
  <si>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</si>
  <si>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</si>
  <si>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</si>
  <si>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</si>
  <si>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</si>
  <si>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</si>
  <si>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</si>
  <si>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</si>
  <si>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</si>
  <si>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</si>
  <si>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</si>
  <si>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</si>
  <si>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</si>
  <si>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</si>
  <si>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</si>
  <si>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</si>
  <si>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</si>
  <si>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</si>
  <si>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</si>
  <si>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</si>
  <si>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</si>
  <si>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</si>
  <si>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</si>
  <si>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</si>
  <si>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</si>
  <si>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</si>
  <si>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</si>
  <si>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</si>
  <si>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</si>
  <si>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</si>
  <si>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</si>
  <si>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</si>
  <si>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</si>
  <si>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</si>
  <si>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</si>
  <si>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</si>
  <si>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</si>
  <si>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</si>
  <si>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</si>
  <si>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</si>
  <si>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</si>
  <si>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</si>
  <si>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</si>
  <si>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</si>
  <si>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</si>
  <si>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</si>
  <si>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</si>
  <si>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</si>
  <si>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</si>
  <si>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</si>
  <si>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</si>
  <si>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</si>
  <si>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</si>
  <si>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</si>
  <si>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</si>
  <si>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</si>
  <si>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</si>
  <si>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</si>
  <si>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</si>
  <si>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</si>
  <si>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</si>
  <si>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</si>
  <si>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</si>
  <si>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</si>
  <si>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</si>
  <si>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</si>
  <si>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</si>
  <si>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</si>
  <si>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</si>
  <si>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</si>
  <si>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</si>
  <si>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</si>
  <si>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</si>
  <si>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</si>
  <si>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</si>
  <si>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</si>
  <si>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</si>
  <si>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</si>
  <si>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</si>
  <si>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</si>
  <si>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</si>
  <si>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</si>
  <si>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</si>
  <si>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</si>
  <si>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</si>
  <si>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</si>
  <si>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</si>
  <si>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</si>
  <si>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</si>
  <si>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</si>
  <si>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</si>
  <si>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</si>
  <si>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</si>
  <si>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</si>
  <si>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</si>
  <si>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</si>
  <si>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</si>
  <si>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</si>
  <si>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</si>
  <si>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</si>
  <si>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</si>
  <si>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</si>
  <si>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</si>
  <si>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</si>
  <si>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</si>
  <si>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</si>
  <si>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</si>
  <si>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</si>
  <si>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</si>
  <si>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</si>
  <si>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</si>
  <si>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</si>
  <si>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</si>
  <si>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</si>
  <si>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</si>
  <si>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</si>
  <si>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</si>
  <si>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</si>
  <si>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</si>
  <si>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</si>
  <si>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</si>
  <si>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</si>
  <si>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</si>
  <si>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</si>
  <si>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</si>
  <si>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</si>
  <si>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</si>
  <si>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</si>
  <si>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</si>
  <si>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</si>
  <si>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</si>
  <si>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</si>
  <si>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</si>
  <si>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</si>
  <si>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</si>
  <si>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</si>
  <si>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</si>
  <si>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</si>
  <si>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</si>
  <si>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</si>
  <si>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</si>
  <si>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</si>
  <si>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</si>
  <si>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</si>
  <si>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</si>
  <si>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</si>
  <si>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</si>
  <si>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</si>
  <si>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</si>
  <si>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</si>
  <si>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</si>
  <si>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</si>
  <si>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</si>
  <si>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</si>
  <si>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</si>
  <si>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</si>
  <si>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</si>
  <si>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</si>
  <si>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</si>
  <si>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</si>
  <si>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</si>
  <si>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</si>
  <si>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</si>
  <si>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</si>
  <si>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</si>
  <si>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</si>
  <si>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</si>
  <si>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</si>
  <si>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</si>
  <si>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</si>
  <si>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</si>
  <si>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</si>
  <si>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</si>
  <si>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</si>
  <si>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</si>
  <si>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</si>
  <si>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</si>
  <si>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</si>
  <si>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</si>
  <si>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</si>
  <si>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</si>
  <si>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</si>
  <si>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</si>
  <si>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</si>
  <si>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</si>
  <si>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</si>
  <si>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</si>
  <si>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</si>
  <si>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</si>
  <si>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</si>
  <si>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</si>
  <si>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</si>
  <si>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</si>
  <si>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</si>
  <si>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</si>
  <si>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</si>
  <si>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</si>
  <si>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</si>
  <si>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</si>
  <si>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</si>
  <si>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</si>
  <si>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</si>
  <si>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</si>
  <si>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</si>
  <si>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</si>
  <si>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</si>
  <si>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</si>
  <si>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</si>
  <si>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</si>
  <si>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</si>
  <si>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</si>
  <si>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</si>
  <si>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</si>
  <si>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</si>
  <si>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</si>
  <si>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</si>
  <si>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</si>
  <si>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</si>
  <si>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</si>
  <si>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</si>
  <si>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</si>
  <si>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</si>
  <si>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</si>
  <si>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</si>
  <si>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</si>
  <si>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</si>
  <si>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</si>
  <si>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</si>
  <si>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</si>
  <si>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</si>
  <si>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</si>
  <si>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</si>
  <si>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</si>
  <si>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</si>
  <si>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</si>
  <si>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</si>
  <si>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</si>
  <si>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</si>
  <si>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</si>
  <si>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</si>
  <si>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</si>
  <si>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</si>
  <si>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</si>
  <si>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</si>
  <si>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</si>
  <si>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</si>
  <si>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</si>
  <si>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</si>
  <si>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</si>
  <si>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</si>
  <si>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</si>
  <si>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</si>
  <si>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</si>
  <si>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</si>
  <si>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</si>
  <si>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</si>
  <si>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</si>
  <si>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</si>
  <si>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</si>
  <si>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</si>
  <si>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</si>
  <si>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</si>
  <si>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</si>
  <si>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</si>
  <si>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</si>
  <si>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</si>
  <si>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</si>
  <si>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</si>
  <si>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</si>
  <si>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</si>
  <si>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</si>
  <si>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</si>
  <si>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</si>
  <si>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</si>
  <si>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</si>
  <si>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</si>
  <si>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</si>
  <si>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</si>
  <si>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</si>
  <si>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</si>
  <si>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</si>
  <si>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</si>
  <si>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</si>
  <si>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</si>
  <si>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</si>
  <si>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</si>
  <si>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</si>
  <si>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</si>
  <si>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</si>
  <si>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</si>
  <si>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</si>
  <si>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</si>
  <si>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</si>
  <si>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</si>
  <si>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</si>
  <si>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</si>
  <si>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</si>
  <si>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</si>
  <si>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</si>
  <si>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</si>
  <si>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</si>
  <si>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</si>
  <si>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</si>
  <si>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</si>
  <si>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</si>
  <si>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</si>
  <si>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</si>
  <si>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</si>
  <si>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</si>
  <si>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</si>
  <si>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</si>
  <si>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</si>
  <si>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</si>
  <si>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</si>
  <si>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</si>
  <si>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</si>
  <si>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</si>
  <si>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</si>
  <si>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</si>
  <si>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</si>
  <si>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</si>
  <si>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</si>
  <si>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</si>
  <si>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</si>
  <si>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</si>
  <si>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</si>
  <si>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</si>
  <si>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</si>
  <si>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</si>
  <si>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</si>
  <si>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</si>
  <si>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</si>
  <si>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</si>
  <si>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</si>
  <si>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</si>
  <si>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</si>
  <si>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</si>
  <si>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</si>
  <si>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</si>
  <si>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</si>
  <si>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</si>
  <si>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</si>
  <si>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</si>
  <si>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</si>
  <si>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</si>
  <si>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</si>
  <si>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</si>
  <si>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</si>
  <si>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</si>
  <si>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</si>
  <si>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</si>
  <si>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</si>
  <si>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</si>
  <si>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</si>
  <si>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</si>
  <si>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</si>
  <si>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</si>
  <si>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</si>
  <si>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</si>
  <si>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</si>
  <si>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</si>
  <si>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</si>
  <si>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</si>
  <si>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</si>
  <si>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</si>
  <si>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</si>
  <si>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</si>
  <si>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</si>
  <si>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</si>
  <si>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</si>
  <si>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</si>
  <si>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</si>
  <si>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</si>
  <si>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</si>
  <si>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</si>
  <si>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</si>
  <si>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</si>
  <si>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</si>
  <si>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</si>
  <si>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</si>
  <si>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</si>
  <si>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</si>
  <si>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</si>
  <si>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</si>
  <si>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</si>
  <si>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</si>
  <si>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</si>
  <si>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</si>
  <si>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</si>
  <si>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</si>
  <si>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</si>
  <si>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</si>
  <si>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</si>
  <si>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</si>
  <si>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</si>
  <si>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</si>
  <si>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</si>
  <si>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</si>
  <si>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</si>
  <si>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</si>
  <si>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</si>
  <si>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</si>
  <si>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</si>
  <si>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</si>
  <si>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</si>
  <si>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</si>
  <si>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</si>
  <si>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</si>
  <si>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</si>
  <si>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</si>
  <si>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</si>
  <si>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</si>
  <si>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</si>
  <si>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</si>
  <si>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</si>
  <si>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</si>
  <si>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</si>
  <si>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</si>
  <si>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</si>
  <si>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</si>
  <si>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</si>
  <si>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</si>
  <si>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</si>
  <si>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</si>
  <si>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</si>
  <si>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</si>
  <si>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</si>
  <si>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</si>
  <si>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</si>
  <si>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</si>
  <si>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</si>
  <si>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</si>
  <si>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</si>
  <si>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PCM-20251004-00001737</t>
  </si>
  <si>
    <t>EM Team on the way ETA: 70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</si>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</sst>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5" totalsRowShown="0" headerRowDxfId="31" dataDxfId="30" headerRowBorderDxfId="28" tableBorderDxfId="29">
  <autoFilter ref="A1:L1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tabSelected="1" workbookViewId="0">
      <selection activeCell="D11" sqref="D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271.88963379629422</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21490</v>
      </c>
      <c r="E3" s="65"/>
      <c r="F3" s="66">
        <v>45934.799398148149</v>
      </c>
      <c r="G3" s="67">
        <f ca="1">IFERROR(NOW()-F3,"")</f>
        <v>3.8661574071738869E-2</v>
      </c>
      <c r="H3" s="68">
        <v>45934.799398148149</v>
      </c>
      <c r="I3" s="73" t="str">
        <f>IFERROR(VLOOKUP(D3,DB!A:F,6,0),"")</f>
        <v>Generator-SG</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45934.83805972222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45934.83805972222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45934.83805972222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45934.83805972222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45934.83805972222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45934.83805972222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45934.83805972222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45934.83805972222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45934.83805972222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45934.83805972222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45934.83805972222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45934.83805972222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45934.83805972222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45934.83805972222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45934.83805972222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45934.83805972222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45934.83805972222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45934.83805972222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45934.83805972222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45934.83805972222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45934.83805972222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45934.83805972222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45934.83805972222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45934.83805972222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45934.83805972222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45934.83805972222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45934.83805972222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45934.83805972222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45934.83805972222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45934.83805972222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45934.83805972222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45934.83805972222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45934.83805972222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45934.83805972222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45934.83805972222</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4EB32DE5-7F59-4353-AC47-9EB81A17EA41}"/>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243.18627731480956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128.11097638888896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109.83822175925889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45934.838059606482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45934.838059606482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45934.838059606482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45934.838059606482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45934.838059606482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45934.838059606482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45934.838059606482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45934.838059606482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45934.838059606482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45934.838059606482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45934.838059606482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45934.838059606482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45934.838059606482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45934.838059606482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45934.838059606482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45934.838059606482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45934.838059606482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45934.838059606482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45934.838059606482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45934.838059606482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45934.838059606482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45934.838059606482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45934.838059606482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45934.838059606482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45934.838059606482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45934.838059606482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45934.838059606482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45934.838059606482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45934.838059606482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45934.838059606482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45934.838059606482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45934.838059606482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45934.838059606482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45934.838059606482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45934.838059606482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45934.838059606482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45934.838059606482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45934.838059606482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45934.838059606482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45934.838059606482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45934.838059606482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45934.838059606482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45934.838059606482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45934.838059606482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45934.838059606482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45934.838059606482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45934.838059606482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45934.838059606482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45934.838059606482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45934.838059606482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45934.838059606482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45934.838059606482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45934.838059606482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45934.838059606482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45934.838059606482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45934.838059606482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45934.838059606482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45934.838059606482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45934.838059606482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45934.838059606482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45934.838059606482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45934.838059606482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45934.838059606482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45934.838059606482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45934.838059606482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45934.838059606482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45934.838059606482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45934.838059606482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45934.838059606482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45934.838059606482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45934.838059606482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45934.838059606482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45934.838059606482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45934.838059606482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45934.838059606482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45934.838059606482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45934.838059606482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45934.838059606482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45934.838059606482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45934.838059606482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45934.838059606482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45934.838059606482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45934.838059606482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45934.838059606482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45934.838059606482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45934.838059606482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45934.838059606482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45934.838059606482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45934.838059606482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45934.838059606482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45934.838059606482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45934.838059606482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45934.838059606482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45934.838059606482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45934.838059606482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45934.838059606482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45934.838059606482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45934.838059606482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45934.838059606482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45934.838059606482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45934.838059606482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45934.838059606482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45934.838059606482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45934.838059606482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45934.838059606482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45934.838059606482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45934.838059606482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45934.838059606482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45934.838059606482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45934.838059606482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45934.838059606482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45934.838059606482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45934.838059606482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45934.838059606482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45934.838059606482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45934.838059606482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45934.838059606482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45934.838059606482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45934.838059606482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45934.838059606482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45934.838059606482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45934.838059606482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45934.838059606482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45934.838059606482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45934.838059606482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45934.838059606482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45934.838059606482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45934.838059606482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45934.838059606482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45934.838059606482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45934.838059606482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45934.838059606482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45934.838059606482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45934.838059606482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45934.838059606482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45934.838059606482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45934.838059606482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45934.838059606482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45934.838059606482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45934.838059606482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45934.838059606482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45934.838059606482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45934.838059606482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45934.838059606482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45934.838059606482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45934.838059606482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45934.838059606482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45934.838059606482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45934.838059606482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45934.838059606482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45934.838059606482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45934.838059606482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45934.838059606482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45934.838059606482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45934.838059606482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45934.838059606482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45934.838059606482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45934.838059606482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45934.838059606482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45934.838059606482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45934.838059606482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45934.838059606482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45934.838059606482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45934.838059606482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45934.838059606482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45934.838059606482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45934.838059606482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45934.838059606482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45934.838059606482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45934.838059606482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45934.838059606482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45934.838059606482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45934.838059606482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45934.838059606482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45934.838059606482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45934.838059606482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45934.838059606482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45934.838059606482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45934.838059606482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45934.838059606482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45934.838059606482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45934.838059606482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45934.838059606482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45934.838059606482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45934.838059606482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45934.838059606482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45934.838059606482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45934.838059606482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45934.838059606482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45934.838059606482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45934.838059606482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45934.838059606482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45934.838059606482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45934.838059606482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45934.838059606482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45934.838059606482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45934.838059606482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45934.838059606482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45934.838059606482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45934.838059606482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45934.838059606482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45934.838059606482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45934.838059606482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45934.838059606482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45934.838059606482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45934.838059606482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45934.838059606482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45934.838059606482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45934.838059606482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45934.838059606482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45934.838059606482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45934.838059606482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45934.838059606482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45934.838059606482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45934.838059606482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45934.838059606482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45934.838059606482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45934.838059606482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45934.838059606482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45934.838059606482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45934.838059606482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45934.838059606482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45934.838059606482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45934.838059606482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45934.838059606482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45934.838059606482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45934.838059606482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45934.838059606482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45934.838059606482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45934.838059606482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45934.838059606482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45934.838059606482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45934.838059606482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45934.838059606482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45934.838059606482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45934.838059606482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45934.838059606482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45934.838059606482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45934.838059606482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45934.838059606482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45934.838059606482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45934.838059606482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45934.838059606482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45934.838059606482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45934.838059606482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45934.838059606482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45934.838059606482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45934.838059606482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45934.838059606482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45934.838059606482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45934.838059606482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45934.838059606482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45934.838059606482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45934.838059606482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45934.838059606482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45934.838059606482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45934.838059606482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45934.838059606482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45934.838059606482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45934.838059606482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45934.838059606482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45934.838059606482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45934.838059606482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45934.838059606482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45934.838059606482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45934.838059606482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45934.838059606482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45934.838059606482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45934.838059606482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45934.838059606482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45934.838059606482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45934.838059606482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45934.838059606482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45934.838059606482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45934.838059606482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45934.838059606482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45934.838059606482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45934.838059606482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45934.838059606482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45934.838059606482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45934.838059606482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45934.838059606482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45934.838059606482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45934.838059606482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45934.838059606482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45934.838059606482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45934.838059606482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45934.838059606482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45934.838059606482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45934.838059606482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45934.838059606482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45934.838059606482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45934.838059606482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45934.838059606482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45934.838059606482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45934.838059606482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45934.838059606482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45934.838059606482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45934.838059606482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45934.838059606482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45934.838059606482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45934.838059606482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45934.838059606482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45934.838059606482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45934.838059606482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45934.838059606482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45934.838059606482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45934.838059606482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45934.838059606482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45934.838059606482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45934.838059606482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45934.838059606482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45934.838059606482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45934.838059606482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45934.838059606482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45934.838059606482</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45934.838059606482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45934.838059606482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45934.838059606482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45934.83805972222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45934.83805972222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45934.83805972222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45934.83805972222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45934.83805972222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45934.83805972222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45934.83805972222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45934.83805972222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45934.83805972222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45934.83805972222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45934.83805972222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45934.83805972222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45934.83805972222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45934.83805972222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45934.83805972222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45934.83805972222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45934.83805972222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45934.83805972222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45934.83805972222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45934.83805972222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45934.83805972222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45934.83805972222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45934.83805972222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45934.83805972222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45934.83805972222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45934.83805972222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45934.83805972222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45934.83805972222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45934.83805972222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45934.83805972222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45934.83805972222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45934.83805972222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45934.83805972222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45934.83805972222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45934.83805972222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45934.83805972222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45934.83805972222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45934.83805972222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45934.83805972222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45934.83805972222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45934.83805972222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45934.83805972222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45934.83805972222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45934.83805972222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45934.83805972222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45934.83805972222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45934.83805972222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45934.83805972222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45934.83805972222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45934.83805972222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45934.83805972222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45934.83805972222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45934.83805972222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45934.83805972222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45934.83805972222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45934.83805972222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45934.83805972222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45934.83805972222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45934.83805972222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45934.83805972222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45934.83805972222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45934.83805972222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45934.83805972222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45934.83805972222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45934.83805972222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45934.83805972222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45934.83805972222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45934.83805972222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45934.83805972222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45934.83805972222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45934.83805972222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45934.83805972222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45934.83805972222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45934.83805972222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45934.83805972222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45934.83805972222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45934.83805972222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45934.83805972222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45934.83805972222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45934.83805972222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45934.83805972222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45934.83805972222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45934.83805972222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45934.83805972222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45934.83805972222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45934.83805972222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45934.83805972222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45934.83805972222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45934.83805972222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45934.83805972222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45934.83805972222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45934.83805972222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45934.83805972222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45934.83805972222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45934.83805972222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45934.83805972222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45934.83805972222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45934.83805972222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45934.83805972222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45934.83805972222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45934.83805972222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45934.83805972222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45934.83805972222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45934.83805972222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45934.83805972222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45934.83805972222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45934.83805972222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45934.83805972222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45934.83805972222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45934.83805972222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45934.83805972222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45934.83805972222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45934.83805972222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45934.83805972222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45934.83805972222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45934.83805972222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45934.83805972222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45934.83805972222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45934.83805972222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45934.83805972222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45934.83805972222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45934.83805972222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45934.83805972222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45934.83805972222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45934.83805972222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45934.83805972222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45934.83805972222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45934.83805972222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45934.83805972222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45934.83805972222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45934.83805972222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45934.83805972222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45934.83805972222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45934.83805972222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45934.83805972222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45934.83805972222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45934.83805972222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45934.83805972222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45934.83805972222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45934.83805972222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45934.83805972222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45934.83805972222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45934.83805972222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45934.83805972222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45934.83805972222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45934.83805972222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45934.83805972222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45934.83805972222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45934.83805972222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45934.83805972222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45934.83805972222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45934.83805972222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45934.83805972222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45934.83805972222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45934.83805972222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45934.83805972222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45934.83805972222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45934.83805972222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45934.83805972222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45934.83805972222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45934.83805972222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45934.83805972222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45934.83805972222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45934.83805972222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45934.83805972222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45934.83805972222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45934.83805972222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45934.83805972222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45934.83805972222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45934.83805972222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45934.83805972222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45934.83805972222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45934.83805972222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45934.83805972222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45934.83805972222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45934.83805972222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45934.83805972222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45934.83805972222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45934.83805972222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45934.83805972222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45934.83805972222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45934.83805972222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45934.83805972222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45934.83805972222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45934.83805972222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45934.83805972222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45934.83805972222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45934.83805972222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45934.83805972222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45934.83805972222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45934.83805972222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45934.83805972222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45934.83805972222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45934.83805972222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45934.83805972222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45934.83805972222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45934.83805972222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45934.83805972222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45934.83805972222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45934.83805972222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45934.83805972222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45934.83805972222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45934.83805972222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45934.83805972222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45934.83805972222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45934.83805972222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45934.83805972222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45934.83805972222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45934.83805972222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45934.83805972222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45934.83805972222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45934.83805972222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45934.83805972222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45934.83805972222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45934.83805972222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45934.83805972222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45934.83805972222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45934.83805972222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45934.83805972222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45934.83805972222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45934.83805972222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45934.83805972222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45934.83805972222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45934.83805972222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45934.83805972222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45934.83805972222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45934.83805972222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45934.83805972222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45934.83805972222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45934.83805972222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45934.83805972222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45934.83805972222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45934.83805972222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45934.83805972222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45934.83805972222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45934.83805972222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45934.83805972222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45934.83805972222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45934.83805972222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45934.83805972222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45934.83805972222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45934.83805972222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45934.83805972222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45934.83805972222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45934.83805972222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45934.83805972222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45934.83805972222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45934.83805972222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45934.83805972222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45934.83805972222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45934.83805972222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45934.83805972222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45934.83805972222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45934.83805972222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45934.83805972222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45934.83805972222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45934.83805972222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45934.83805972222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45934.83805972222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45934.83805972222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45934.83805972222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45934.83805972222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45934.83805972222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45934.83805972222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45934.83805972222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45934.83805972222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45934.83805972222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45934.83805972222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45934.83805972222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45934.83805972222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45934.83805972222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45934.83805972222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45934.83805972222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45934.83805972222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45934.83805972222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45934.83805972222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45934.83805972222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45934.83805972222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45934.83805972222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45934.83805972222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45934.83805972222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45934.83805972222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45934.83805972222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45934.83805972222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45934.83805972222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45934.83805972222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45934.83805972222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45934.83805972222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45934.83805972222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45934.83805972222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45934.83805972222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45934.83805972222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45934.83805972222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45934.83805972222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45934.83805972222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45934.83805972222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45934.83805972222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45934.83805972222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45934.83805972222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45934.83805972222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45934.83805972222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45934.83805972222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45934.83805972222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45934.83805972222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45934.83805972222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45934.83805972222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45934.83805972222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45934.83805972222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45934.83805972222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45934.83805972222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45934.83805972222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45934.83805972222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45934.83805972222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45934.83805972222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45934.83805972222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45934.83805972222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45934.83805972222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45934.83805972222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45934.83805972222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45934.83805972222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45934.83805972222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45934.83805972222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45934.83805972222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45934.83805972222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45934.83805972222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45934.83805972222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45934.83805972222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45934.83805972222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45934.83805972222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45934.83805972222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45934.83805972222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45934.83805972222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45934.83805972222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45934.83805972222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45934.83805972222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45934.83805972222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45934.83805972222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45934.83805972222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45934.83805972222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45934.83805972222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45934.83805972222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45934.83805972222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45934.83805972222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45934.83805972222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45934.83805972222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45934.83805972222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45934.83805972222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45934.83805972222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45934.83805972222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45934.83805972222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45934.83805972222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45934.83805972222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45934.83805972222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45934.83805972222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45934.83805972222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45934.83805972222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45934.83805972222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45934.83805972222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45934.83805972222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45934.83805972222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45934.83805972222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45934.83805972222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45934.83805972222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45934.83805972222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45934.83805972222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45934.83805972222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45934.83805972222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45934.83805972222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45934.83805972222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45934.83805972222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45934.83805972222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45934.83805972222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45934.83805972222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45934.83805972222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45934.83805972222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45934.83805972222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45934.83805972222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45934.83805972222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45934.83805972222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45934.83805972222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45934.83805972222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45934.83805972222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45934.83805972222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45934.83805972222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45934.83805972222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45934.83805972222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45934.83805972222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45934.83805972222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45934.83805972222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45934.83805972222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45934.83805972222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45934.83805972222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45934.83805972222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45934.83805972222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45934.83805972222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45934.83805972222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45934.83805972222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45934.83805972222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45934.83805972222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45934.83805972222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45934.83805972222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45934.83805972222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45934.83805972222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45934.83805972222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45934.83805972222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45934.83805972222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45934.83805972222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45934.83805972222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45934.83805972222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45934.83805972222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45934.83805972222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45934.83805972222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45934.83805972222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45934.83805972222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45934.83805972222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45934.83805972222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45934.83805972222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45934.83805972222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45934.83805972222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45934.83805972222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45934.83805972222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45934.83805972222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45934.83805972222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45934.83805972222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45934.83805972222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45934.83805972222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45934.83805972222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45934.83805972222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45934.83805972222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45934.83805972222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45934.83805972222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45934.83805972222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45934.83805972222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45934.83805972222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45934.83805972222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45934.83805972222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45934.83805972222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45934.83805972222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45934.83805972222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45934.83805972222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45934.83805972222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45934.83805972222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45934.83805972222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45934.83805972222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45934.83805972222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45934.83805972222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45934.83805972222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45934.83805972222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45934.83805972222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45934.83805972222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45934.83805972222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45934.83805972222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45934.83805972222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45934.83805972222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45934.83805972222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45934.83805972222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45934.83805972222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45934.83805972222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45934.83805972222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45934.83805972222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45934.83805972222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45934.83805972222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45934.83805972222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45934.83805972222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45934.83805972222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45934.83805972222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45934.83805972222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45934.83805972222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45934.83805972222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45934.83805972222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45934.83805972222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45934.83805972222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45934.83805972222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45934.83805972222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45934.83805972222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45934.83805972222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45934.83805972222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45934.83805972222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45934.83805972222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45934.83805972222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45934.83805972222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45934.83805972222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45934.83805972222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45934.83805972222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45934.83805972222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45934.83805972222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45934.83805972222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45934.83805972222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45934.83805972222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45934.83805972222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45934.83805972222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45934.83805972222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45934.83805972222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45934.83805972222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45934.83805972222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45934.83805972222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45934.83805972222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45934.83805972222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45934.83805972222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45934.83805972222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45934.83805972222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45934.83805972222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45934.83805972222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45934.83805972222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45934.83805972222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45934.83805972222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45934.83805972222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45934.83805972222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45934.83805972222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45934.83805972222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45934.83805972222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45934.83805972222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45934.83805972222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45934.83805972222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45934.83805972222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45934.83805972222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45934.83805972222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45934.83805972222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45934.83805972222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45934.83805972222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45934.83805972222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45934.83805972222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45934.83805972222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45934.83805972222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45934.83805972222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45934.83805972222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45934.83805972222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45934.83805972222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45934.83805972222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45934.83805972222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45934.83805972222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45934.83805972222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45934.83805972222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45934.83805972222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45934.83805972222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45934.83805972222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45934.83805972222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45934.83805972222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45934.83805972222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45934.83805972222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45934.83805972222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45934.83805972222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45934.83805972222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45934.83805972222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45934.83805972222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45934.83805972222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45934.83805972222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45934.83805972222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45934.83805972222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45934.83805972222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45934.83805972222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45934.83805972222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45934.83805972222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45934.83805972222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45934.83805972222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45934.83805972222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45934.83805972222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45934.83805972222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45934.83805972222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45934.83805972222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45934.83805972222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45934.83805972222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45934.83805972222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45934.83805972222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45934.83805972222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45934.83805972222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45934.83805972222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45934.83805972222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45934.83805972222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45934.83805972222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45934.83805972222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45934.83805972222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45934.83805972222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45934.83805972222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45934.83805972222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45934.83805972222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45934.83805972222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45934.83805972222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45934.83805972222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45934.83805972222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45934.83805972222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45934.83805972222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45934.83805972222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45934.83805972222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45934.83805972222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45934.83805972222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45934.83805972222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45934.83805972222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45934.83805972222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45934.83805972222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45934.83805972222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45934.83805972222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45934.83805972222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45934.83805972222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45934.83805972222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45934.83805972222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45934.83805972222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45934.83805972222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45934.83805972222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45934.83805972222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45934.83805972222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45934.83805972222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45934.83805972222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45934.83805972222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45934.83805972222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45934.83805972222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45934.83805972222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45934.83805972222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45934.83805972222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45934.83805972222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45934.83805972222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45934.83805972222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45934.83805972222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45934.83805972222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45934.83805972222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45934.83805972222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45934.83805972222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45934.83805972222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45934.83805972222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45934.83805972222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45934.83805972222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45934.83805972222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45934.83805972222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45934.83805972222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45934.83805972222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45934.83805972222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45934.83805972222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45934.83805972222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45934.83805972222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45934.83805972222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45934.83805972222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45934.83805972222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45934.83805972222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45934.83805972222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45934.83805972222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45934.83805972222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45934.83805972222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45934.83805972222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45934.83805972222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45934.83805972222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45934.83805972222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45934.83805972222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45934.83805972222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45934.83805972222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45934.83805972222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45934.83805972222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45934.83805972222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45934.83805972222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45934.83805972222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45934.83805972222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45934.83805972222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45934.83805972222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45934.83805972222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45934.83805972222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45934.83805972222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45934.83805972222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45934.83805972222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45934.83805972222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45934.83805972222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45934.83805972222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45934.83805972222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45934.83805972222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45934.83805972222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45934.83805972222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45934.83805972222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45934.83805972222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45934.83805972222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45934.83805972222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45934.83805972222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45934.83805972222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45934.83805972222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45934.83805972222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45934.83805972222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45934.83805972222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45934.83805972222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45934.83805972222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45934.83805972222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45934.83805972222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45934.83805972222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45934.83805972222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45934.83805972222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45934.83805972222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45934.83805972222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45934.83805972222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45934.83805972222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45934.83805972222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45934.83805972222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45934.83805972222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45934.83805972222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45934.83805972222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45934.83805972222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45934.83805972222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45934.83805972222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45934.83805972222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45934.83805972222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45934.83805972222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45934.83805972222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45934.83805972222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45934.83805972222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45934.83805972222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45934.83805972222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45934.83805972222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45934.83805972222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45934.83805972222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45934.83805972222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45934.83805972222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45934.83805972222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45934.83805972222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45934.83805972222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45934.83805972222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45934.83805972222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45934.83805972222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45934.83805972222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45934.83805972222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45934.83805972222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45934.83805972222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45934.83805972222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45934.83805972222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45934.83805972222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45934.83805972222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45934.83805972222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45934.83805972222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45934.83805972222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45934.83805972222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45934.83805972222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45934.83805972222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45934.83805972222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45934.83805972222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45934.83805972222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45934.83805972222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45934.83805972222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45934.83805972222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45934.83805972222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45934.83805972222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45934.83805972222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45934.83805972222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45934.83805972222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45934.83805972222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45934.83805972222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45934.83805972222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45934.83805972222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45934.83805972222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45934.83805972222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45934.83805972222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45934.83805972222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45934.83805972222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45934.83805972222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45934.83805972222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45934.83805972222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45934.83805972222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45934.83805972222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45934.83805972222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45934.83805972222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45934.83805972222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45934.83805972222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45934.83805972222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45934.83805972222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45934.83805972222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45934.83805972222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45934.83805972222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45934.83805972222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45934.83805972222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45934.83805972222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45934.83805972222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45934.83805972222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45934.83805972222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45934.83805972222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45934.83805972222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45934.83805972222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45934.83805972222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45934.83805972222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45934.83805972222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45934.83805972222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45934.83805972222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45934.83805972222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45934.83805972222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45934.83805972222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45934.83805972222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45934.83805972222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45934.83805972222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45934.83805972222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45934.83805972222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45934.83805972222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45934.83805972222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45934.83805972222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45934.83805972222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45934.83805972222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45934.83805972222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45934.83805972222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45934.83805972222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45934.83805972222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45934.83805972222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45934.83805972222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45934.83805972222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45934.83805972222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45934.83805972222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45934.83805972222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45934.83805972222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45934.83805972222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45934.83805972222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45934.83805972222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45934.83805972222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45934.83805972222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45934.83805972222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45934.83805972222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45934.83805972222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45934.83805972222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45934.83805972222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45934.83805972222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45934.83805972222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45934.83805972222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45934.83805972222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45934.83805972222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45934.83805972222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45934.83805972222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45934.83805972222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45934.83805972222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45934.83805972222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45934.83805972222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45934.83805972222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45934.83805972222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45934.83805972222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45934.83805972222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45934.83805972222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45934.83805972222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45934.83805972222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45934.83805972222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45934.83805972222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45934.83805972222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45934.83805972222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45934.83805972222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45934.83805972222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45934.83805972222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45934.83805972222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45934.83805972222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45934.83805972222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45934.83805972222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45934.83805972222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45934.83805972222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45934.83805972222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45934.83805972222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45934.83805972222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45934.83805972222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45934.83805972222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45934.83805972222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45934.83805972222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45934.83805972222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45934.83805972222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45934.83805972222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45934.83805972222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45934.83805972222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45934.83805972222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45934.83805972222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45934.83805972222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45934.83805972222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45934.83805972222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45934.83805972222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45934.83805972222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45934.83805972222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45934.83805972222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45934.83805972222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45934.83805972222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45934.83805972222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45934.83805972222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45934.83805972222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45934.83805972222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45934.83805972222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45934.83805972222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45934.83805972222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45934.83805972222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45934.83805972222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45934.83805972222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45934.83805972222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45934.83805972222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45934.83805972222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45934.83805972222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45934.83805972222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45934.83805972222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45934.83805972222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45934.83805972222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45934.83805972222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45934.83805972222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45934.83805972222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45934.83805972222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45934.83805972222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45934.83805972222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45934.83805972222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45934.83805972222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45934.83805972222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45934.83805972222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45934.83805972222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45934.83805972222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45934.83805972222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45934.83805972222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45934.83805972222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45934.83805972222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45934.83805972222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45934.83805972222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45934.83805972222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45934.83805972222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45934.83805972222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45934.83805972222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45934.83805972222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45934.83805972222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45934.83805972222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45934.83805972222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45934.83805972222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45934.83805972222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45934.83805972222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45934.83805972222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45934.83805972222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45934.83805972222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45934.83805972222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45934.83805972222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45934.83805972222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45934.83805972222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45934.83805972222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45934.83805972222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45934.83805972222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45934.83805972222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45934.83805972222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45934.83805972222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45934.83805972222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45934.83805972222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45934.83805972222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45934.83805972222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45934.83805972222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45934.83805972222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45934.83805972222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45934.83805972222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45934.83805972222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45934.83805972222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45934.83805972222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45934.83805972222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45934.83805972222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45934.83805972222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45934.83805972222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45934.83805972222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45934.83805972222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45934.83805972222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45934.83805972222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45934.83805972222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45934.83805972222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45934.83805972222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45934.83805972222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45934.83805972222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45934.83805972222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45934.83805972222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45934.83805972222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45934.83805972222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45934.83805972222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45934.83805972222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45934.83805972222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45934.83805972222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45934.83805972222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45934.83805972222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45934.83805972222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45934.83805972222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45934.83805972222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45934.83805972222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45934.83805972222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45934.83805972222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45934.83805972222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45934.83805972222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45934.83805972222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45934.83805972222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45934.83805972222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45934.83805972222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45934.83805972222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45934.83805972222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45934.83805972222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45934.83805972222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45934.83805972222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45934.83805972222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45934.83805972222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45934.83805972222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45934.83805972222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45934.83805972222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45934.83805972222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45934.83805972222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45934.83805972222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45934.83805972222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45934.83805972222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45934.83805972222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45934.83805972222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45934.83805972222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45934.83805972222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45934.83805972222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45934.83805972222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45934.83805972222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45934.83805972222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45934.83805972222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45934.83805972222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45934.83805972222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45934.83805972222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45934.83805972222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45934.83805972222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45934.83805972222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45934.83805972222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45934.83805972222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45934.83805972222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45934.83805972222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45934.83805972222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45934.83805972222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45934.83805972222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45934.83805972222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45934.83805972222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45934.83805972222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45934.83805972222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45934.83805972222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45934.83805972222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45934.83805972222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45934.83805972222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45934.83805972222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45934.83805972222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45934.83805972222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45934.83805972222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45934.83805972222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45934.83805972222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45934.83805972222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45934.83805972222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45934.83805972222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45934.83805972222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45934.83805972222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45934.83805972222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45934.83805972222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45934.83805972222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45934.83805972222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45934.83805972222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45934.83805972222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45934.83805972222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45934.83805972222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45934.83805972222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45934.83805972222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45934.83805972222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45934.83805972222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45934.83805972222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45934.83805972222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45934.83805972222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45934.83805972222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45934.83805972222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45934.83805972222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45934.83805972222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45934.83805972222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45934.83805972222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45934.83805972222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45934.83805972222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45934.83805972222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45934.83805972222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45934.83805972222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45934.83805972222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45934.83805972222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45934.83805972222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45934.83805972222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45934.83805972222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45934.83805972222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45934.83805972222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45934.83805972222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45934.83805972222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45934.83805972222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45934.83805972222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45934.83805972222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45934.83805972222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45934.83805972222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45934.83805972222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45934.83805972222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45934.83805972222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45934.83805972222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45934.83805972222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45934.83805972222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45934.83805972222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45934.83805972222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45934.83805972222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45934.83805972222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45934.83805972222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45934.83805972222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45934.83805972222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45934.83805972222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45934.83805972222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45934.83805972222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45934.83805972222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45934.83805972222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45934.83805972222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45934.83805972222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45934.83805972222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45934.83805972222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45934.83805972222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45934.83805972222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45934.83805972222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45934.83805972222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45934.83805972222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45934.83805972222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45934.83805972222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45934.83805972222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45934.83805972222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45934.83805972222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45934.83805972222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45934.83805972222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45934.83805972222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45934.83805972222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45934.83805972222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45934.83805972222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45934.83805972222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45934.83805972222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45934.83805972222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45934.83805972222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45934.83805972222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45934.83805972222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45934.83805972222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45934.83805972222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45934.83805972222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45934.83805972222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45934.83805972222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45934.83805972222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45934.83805972222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45934.83805972222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45934.83805972222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45934.83805972222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45934.83805972222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45934.83805972222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45934.83805972222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45934.83805972222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45934.83805972222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45934.83805972222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45934.83805972222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45934.83805972222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45934.83805972222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45934.83805972222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45934.83805972222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45934.83805972222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45934.83805972222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45934.83805972222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45934.83805972222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45934.83805972222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45934.83805972222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45934.83805972222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45934.83805972222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45934.83805972222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45934.83805972222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45934.83805972222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45934.83805972222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45934.83805972222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45934.83805972222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45934.83805972222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45934.83805972222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45934.83805972222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45934.83805972222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45934.83805972222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45934.83805972222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45934.83805972222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45934.83805972222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45934.83805972222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45934.83805972222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45934.83805972222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45934.83805972222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45934.83805972222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45934.83805972222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45934.83805972222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45934.83805972222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45934.83805972222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45934.83805972222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45934.83805972222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45934.83805972222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45934.83805972222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45934.83805972222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45934.83805972222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45934.83805972222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45934.83805972222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45934.83805972222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45934.83805972222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45934.83805972222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45934.83805972222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45934.83805972222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45934.83805972222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45934.83805972222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45934.83805972222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45934.83805972222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45934.83805972222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45934.83805972222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45934.83805972222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45934.83805972222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45934.83805972222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45934.83805972222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45934.83805972222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45934.83805972222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45934.83805972222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45934.83805972222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45934.83805972222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45934.83805972222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45934.83805972222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45934.83805972222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45934.83805972222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45934.83805972222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45934.83805972222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45934.83805972222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45934.83805972222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45934.83805972222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45934.83805972222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45934.83805972222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45934.83805972222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45934.83805972222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45934.83805972222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45934.83805972222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45934.83805972222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45934.83805972222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45934.83805972222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45934.83805972222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45934.83805972222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45934.83805972222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45934.83805972222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45934.83805972222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45934.83805972222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45934.83805972222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45934.83805972222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45934.83805972222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45934.83805972222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45934.83805972222</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231.35734212962416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3.9477819444437046</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0.13562905092840083</v>
      </c>
      <c r="H4" s="113">
        <v>45934.712175925924</v>
      </c>
      <c r="I4" s="110" t="str">
        <f>IFERROR(VLOOKUP(D4,DB!A:F,6,0),"")</f>
        <v>Generator-SG</v>
      </c>
      <c r="J4" s="110" t="str">
        <f>IFERROR(VLOOKUP(D4,DB!A:G,7,0),"")</f>
        <v>Dead</v>
      </c>
      <c r="K4" s="115" t="s">
        <v>39060</v>
      </c>
      <c r="L4" s="107" t="str">
        <f>IFERROR(VLOOKUP(D4,DB!A:I,9,0),"")</f>
        <v>Latis</v>
      </c>
    </row>
    <row r="5" spans="1:16" ht="15" customHeight="1">
      <c r="A5" s="110"/>
      <c r="B5" s="110" t="str">
        <f>IFERROR(VLOOKUP(D5,DB!A:K,11,0),"")</f>
        <v/>
      </c>
      <c r="C5" s="111"/>
      <c r="D5" s="107"/>
      <c r="E5" s="112"/>
      <c r="F5" s="113"/>
      <c r="G5" s="114">
        <f ca="1">IFERROR(NOW()-F5,"")</f>
        <v>45934.838059606482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45934.838059606482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45934.838059606482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45934.838059606482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45934.838059606482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45934.838059606482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45934.838059606482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45934.838059606482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45934.838059606482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45934.838059606482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45934.838059606482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45934.838059606482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45934.838059606482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45934.838059606482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45934.838059606482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45934.838059606482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45934.838059606482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45934.838059606482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45934.838059606482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45934.838059606482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45934.838059606482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45934.838059606482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45934.838059606482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45934.838059606482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45934.838059606482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45934.838059606482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45934.838059606482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45934.838059606482</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43.005999537032039</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8.649182407403714</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36257</v>
      </c>
      <c r="E4" s="37" t="s">
        <v>38964</v>
      </c>
      <c r="F4" s="38">
        <v>45934.791273148148</v>
      </c>
      <c r="G4" s="39">
        <f ca="1">IFERROR(NOW()-F4,"-")</f>
        <v>4.6786574072029907E-2</v>
      </c>
      <c r="H4" s="38">
        <v>45934.78502314815</v>
      </c>
      <c r="I4" s="37" t="str">
        <f>IFERROR(VLOOKUP(D4,DB!A:F,6,0),"")</f>
        <v>Generator-SG</v>
      </c>
      <c r="J4" s="37" t="str">
        <f>IFERROR(VLOOKUP(D4,DB!A:G,7,0),"")</f>
        <v>Dead</v>
      </c>
      <c r="K4" s="37" t="s">
        <v>39066</v>
      </c>
      <c r="L4" s="37" t="str">
        <f>IFERROR(VLOOKUP(D4,DB!A:I,9,0),"")</f>
        <v>Latis</v>
      </c>
      <c r="M4" s="136"/>
    </row>
    <row r="5" spans="1:13" ht="15">
      <c r="A5" s="37"/>
      <c r="B5" s="37" t="str">
        <f>IFERROR(VLOOKUP(D5,DB!A:K,11,0),"")</f>
        <v/>
      </c>
      <c r="C5" s="37"/>
      <c r="D5" s="37"/>
      <c r="E5" s="37"/>
      <c r="F5" s="38"/>
      <c r="G5" s="39">
        <f ca="1">IFERROR(NOW()-F5,"-")</f>
        <v>45934.83805972222</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45934.83805972222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45934.83805972222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45934.83805972222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45934.83805972222</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45934.83805972222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45934.83805972222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45934.83805972222</v>
      </c>
      <c r="H12" s="38"/>
      <c r="I12" s="37" t="str">
        <f>IFERROR(VLOOKUP(D12,DB!A:F,6,0),"")</f>
        <v/>
      </c>
      <c r="J12" s="37" t="str">
        <f>IFERROR(VLOOKUP(D12,DB!A:G,7,0),"")</f>
        <v/>
      </c>
      <c r="K12" s="37"/>
      <c r="L12" s="37" t="str">
        <f>IFERROR(VLOOKUP(D12,DB!A:I,9,0),"")</f>
        <v/>
      </c>
      <c r="M12" s="136"/>
    </row>
    <row r="13" spans="1:13" ht="15">
      <c r="A13" s="37"/>
      <c r="B13" s="37" t="str">
        <f>IFERROR(VLOOKUP(D13,DB!A:K,11,0),"")</f>
        <v/>
      </c>
      <c r="C13" s="37"/>
      <c r="D13"/>
      <c r="E13" s="37"/>
      <c r="F13" s="38"/>
      <c r="G13" s="39">
        <f ca="1">IFERROR(NOW()-F13,"-")</f>
        <v>45934.83805972222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45934.83805972222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45934.83805972222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45934.83805972222</v>
      </c>
      <c r="H16" s="38"/>
      <c r="I16" s="37" t="str">
        <f>IFERROR(VLOOKUP(D16,DB!A:F,6,0),"")</f>
        <v/>
      </c>
      <c r="J16" s="37" t="str">
        <f>IFERROR(VLOOKUP(D16,DB!A:G,7,0),"")</f>
        <v/>
      </c>
      <c r="K16" s="37"/>
      <c r="L16" s="37" t="str">
        <f>IFERROR(VLOOKUP(D16,DB!A:I,9,0),"")</f>
        <v/>
      </c>
      <c r="M16" s="136"/>
    </row>
    <row r="17" spans="1:13" ht="15">
      <c r="A17" s="92"/>
      <c r="B17" s="92" t="str">
        <f>IFERROR(VLOOKUP(D17,DB!A:K,11,0),"")</f>
        <v/>
      </c>
      <c r="C17" s="92"/>
      <c r="D17" s="92"/>
      <c r="E17" s="92"/>
      <c r="F17" s="134"/>
      <c r="G17" s="135">
        <f ca="1">IFERROR(NOW()-F17,"-")</f>
        <v>45934.83805972222</v>
      </c>
      <c r="H17" s="134"/>
      <c r="I17" s="92" t="str">
        <f>IFERROR(VLOOKUP(D17,DB!A:F,6,0),"")</f>
        <v/>
      </c>
      <c r="J17" s="92" t="str">
        <f>IFERROR(VLOOKUP(D17,DB!A:G,7,0),"")</f>
        <v/>
      </c>
      <c r="K17" s="92"/>
      <c r="L17" s="92" t="str">
        <f>IFERROR(VLOOKUP(D17,DB!A:I,9,0),"")</f>
        <v/>
      </c>
      <c r="M17" s="136"/>
    </row>
    <row r="18" spans="1:13" ht="15">
      <c r="A18" s="37"/>
      <c r="B18" s="37" t="str">
        <f>IFERROR(VLOOKUP(D18,DB!A:K,11,0),"")</f>
        <v/>
      </c>
      <c r="C18" s="37"/>
      <c r="D18" s="37"/>
      <c r="E18" s="37"/>
      <c r="F18" s="38"/>
      <c r="G18" s="39">
        <f ca="1">IFERROR(NOW()-F18,"-")</f>
        <v>45934.838059606482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45934.838059606482</v>
      </c>
      <c r="H19" s="38"/>
      <c r="I19" s="37" t="str">
        <f>IFERROR(VLOOKUP(D19,DB!A:F,6,0),"")</f>
        <v/>
      </c>
      <c r="J19" s="37" t="str">
        <f>IFERROR(VLOOKUP(D19,DB!A:G,7,0),"")</f>
        <v/>
      </c>
      <c r="K19" s="37"/>
      <c r="L19" s="37" t="str">
        <f>IFERROR(VLOOKUP(D19,DB!A:I,9,0),"")</f>
        <v/>
      </c>
      <c r="M19" s="136"/>
    </row>
    <row r="20" spans="1:13" ht="15.75">
      <c r="A20" s="37"/>
      <c r="B20" s="37" t="str">
        <f>IFERROR(VLOOKUP(D20,DB!A:K,11,0),"")</f>
        <v/>
      </c>
      <c r="C20" s="37"/>
      <c r="D20" s="141"/>
      <c r="E20" s="37"/>
      <c r="F20" s="38"/>
      <c r="G20" s="39">
        <f ca="1">IFERROR(NOW()-F20,"-")</f>
        <v>45934.838059606482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45934.838059606482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45934.838059606482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45934.838059606482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45934.838059606482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45934.838059606482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45934.838059606482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45934.838059606482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45934.838059606482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45934.838059606482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45934.838059606482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45934.838059606482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45934.838059606482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45934.838059606482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45934.838059606482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45934.838059606482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45934.838059606482</v>
      </c>
      <c r="H36" s="38"/>
      <c r="I36" s="37" t="str">
        <f>IFERROR(VLOOKUP(D36,DB!A:F,6,0),"")</f>
        <v/>
      </c>
      <c r="J36" s="37" t="str">
        <f>IFERROR(VLOOKUP(D36,DB!A:G,7,0),"")</f>
        <v/>
      </c>
      <c r="K36" s="37"/>
      <c r="L36" s="37" t="str">
        <f>IFERROR(VLOOKUP(D36,DB!A:I,9,0),"")</f>
        <v/>
      </c>
      <c r="M36" s="136"/>
    </row>
    <row r="37" spans="1:13" ht="15">
      <c r="A37" s="37"/>
      <c r="B37" s="37" t="str">
        <f>IFERROR(VLOOKUP(D37,DB!A:K,11,0),"")</f>
        <v/>
      </c>
      <c r="C37" s="37"/>
      <c r="D37"/>
      <c r="E37" s="37"/>
      <c r="F37" s="38"/>
      <c r="G37" s="39">
        <f ca="1">IFERROR(NOW()-F37,"-")</f>
        <v>45934.838059606482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45934.838059606482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45934.838059606482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45934.838059606482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45934.838059606482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45934.838059606482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45934.83805972222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45934.83805972222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45934.83805972222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45934.83805972222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45934.83805972222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45934.83805972222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45934.83805972222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45934.83805972222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45934.83805972222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45934.83805972222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45934.83805972222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45934.83805972222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45934.83805972222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45934.83805972222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45934.83805972222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45934.83805972222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45934.83805972222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45934.83805972222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45934.83805972222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45934.83805972222</v>
      </c>
      <c r="H62" s="38"/>
      <c r="I62" s="37" t="str">
        <f>IFERROR(VLOOKUP(D62,DB!A:F,6,0),"")</f>
        <v/>
      </c>
      <c r="J62" s="37" t="str">
        <f>IFERROR(VLOOKUP(D62,DB!A:G,7,0),"")</f>
        <v/>
      </c>
      <c r="K62" s="37"/>
      <c r="L62" s="37" t="str">
        <f>IFERROR(VLOOKUP(D62,DB!A:I,9,0),"")</f>
        <v/>
      </c>
      <c r="M62" s="136"/>
    </row>
    <row r="63" spans="1:13" ht="15">
      <c r="A63" s="92"/>
      <c r="B63" s="92" t="str">
        <f>IFERROR(VLOOKUP(D63,DB!A:K,11,0),"")</f>
        <v/>
      </c>
      <c r="C63" s="92"/>
      <c r="D63" s="92"/>
      <c r="E63" s="92"/>
      <c r="F63" s="134"/>
      <c r="G63" s="135">
        <f ca="1">IFERROR(NOW()-F63,"-")</f>
        <v>45934.83805972222</v>
      </c>
      <c r="H63" s="134"/>
      <c r="I63" s="92" t="str">
        <f>IFERROR(VLOOKUP(D63,DB!A:F,6,0),"")</f>
        <v/>
      </c>
      <c r="J63" s="92" t="str">
        <f>IFERROR(VLOOKUP(D63,DB!A:G,7,0),"")</f>
        <v/>
      </c>
      <c r="K63" s="92"/>
      <c r="L63" s="92" t="str">
        <f>IFERROR(VLOOKUP(D63,DB!A:I,9,0),"")</f>
        <v/>
      </c>
      <c r="M63" s="136"/>
    </row>
    <row r="64" spans="1:13" ht="15">
      <c r="A64" s="92"/>
      <c r="B64" s="92" t="str">
        <f>IFERROR(VLOOKUP(D64,DB!A:K,11,0),"")</f>
        <v/>
      </c>
      <c r="C64" s="92"/>
      <c r="D64" s="92"/>
      <c r="E64" s="92"/>
      <c r="F64" s="134"/>
      <c r="G64" s="135">
        <f ca="1">IFERROR(NOW()-F64,"-")</f>
        <v>45934.838059606482</v>
      </c>
      <c r="H64" s="134"/>
      <c r="I64" s="92" t="str">
        <f>IFERROR(VLOOKUP(D64,DB!A:F,6,0),"")</f>
        <v/>
      </c>
      <c r="J64" s="92" t="str">
        <f>IFERROR(VLOOKUP(D64,DB!A:G,7,0),"")</f>
        <v/>
      </c>
      <c r="K64" s="92"/>
      <c r="L64" s="92" t="str">
        <f>IFERROR(VLOOKUP(D64,DB!A:I,9,0),"")</f>
        <v/>
      </c>
    </row>
    <row r="65" spans="1:12" ht="15">
      <c r="A65" s="37"/>
      <c r="B65" s="37" t="str">
        <f>IFERROR(VLOOKUP(D65,DB!A:K,11,0),"")</f>
        <v/>
      </c>
      <c r="C65" s="37"/>
      <c r="D65" s="37"/>
      <c r="E65" s="37"/>
      <c r="F65" s="38"/>
      <c r="G65" s="39">
        <f ca="1">IFERROR(NOW()-F65,"-")</f>
        <v>45934.838059606482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45934.838059606482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45934.838059606482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45934.838059606482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45934.838059606482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45934.838059606482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45934.838059606482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45934.838059606482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45934.838059606482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45934.838059606482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45934.838059606482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45934.838059606482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45934.838059606482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45934.838059606482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45934.838059606482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45934.838059606482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45934.838059606482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45934.838059606482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45934.838059606482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45934.838059606482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45934.838059606482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45934.838059606482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45934.838059606482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45934.838059606482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45934.838059606482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45934.838059606482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45934.838059606482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45934.838059606482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45934.838059606482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45934.838059606482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45934.838059606482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45934.838059606482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45934.838059606482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45934.838059606482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45934.838059606482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45934.838059606482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45934.838059606482</v>
      </c>
      <c r="H101" s="38"/>
      <c r="I101" s="37" t="str">
        <f>IFERROR(VLOOKUP(D101,DB!A:F,6,0),"")</f>
        <v/>
      </c>
      <c r="J101" s="37" t="str">
        <f>IFERROR(VLOOKUP(D101,DB!A:G,7,0),"")</f>
        <v/>
      </c>
      <c r="K101" s="37"/>
      <c r="L101" s="37" t="str">
        <f>IFERROR(VLOOKUP(D101,DB!A:I,9,0),"")</f>
        <v/>
      </c>
    </row>
    <row r="102" spans="1:12" ht="15">
      <c r="A102" s="92"/>
      <c r="B102" s="92" t="str">
        <f>IFERROR(VLOOKUP(D102,DB!A:K,11,0),"")</f>
        <v/>
      </c>
      <c r="C102" s="92"/>
      <c r="D102" s="92"/>
      <c r="E102" s="92"/>
      <c r="F102" s="134"/>
      <c r="G102" s="135">
        <f ca="1">IFERROR(NOW()-F102,"-")</f>
        <v>45934.838059606482</v>
      </c>
      <c r="H102" s="134"/>
      <c r="I102" s="92" t="str">
        <f>IFERROR(VLOOKUP(D102,DB!A:F,6,0),"")</f>
        <v/>
      </c>
      <c r="J102" s="92" t="str">
        <f>IFERROR(VLOOKUP(D102,DB!A:G,7,0),"")</f>
        <v/>
      </c>
      <c r="K102" s="92"/>
      <c r="L102" s="92" t="str">
        <f>IFERROR(VLOOKUP(D102,DB!A:I,9,0),"")</f>
        <v/>
      </c>
    </row>
    <row r="103" spans="1:12" ht="15">
      <c r="A103" s="37"/>
      <c r="B103" s="37" t="str">
        <f>IFERROR(VLOOKUP(D103,DB!A:K,11,0),"")</f>
        <v/>
      </c>
      <c r="C103" s="37"/>
      <c r="D103" s="37"/>
      <c r="E103" s="37"/>
      <c r="F103" s="38"/>
      <c r="G103" s="39">
        <f ca="1">IFERROR(NOW()-F103,"-")</f>
        <v>45934.838059606482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45934.838059606482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45934.838059606482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45934.838059606482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45934.838059606482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45934.838059606482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45934.838059606482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45934.838059606482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45934.838059606482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45934.838059606482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45934.838059606482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45934.838059606482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45934.838059606482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45934.838059606482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45934.838059606482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45934.838059606482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45934.838059606482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45934.838059606482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45934.838059606482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45934.838059606482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45934.838059606482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45934.838059606482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45934.838059606482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45934.838059606482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45934.838059606482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45934.838059606482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45934.838059606482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45934.838059606482</v>
      </c>
      <c r="H130" s="38"/>
      <c r="I130" s="37" t="str">
        <f>IFERROR(VLOOKUP(D130,DB!A:F,6,0),"")</f>
        <v/>
      </c>
      <c r="J130" s="37" t="str">
        <f>IFERROR(VLOOKUP(D130,DB!A:G,7,0),"")</f>
        <v/>
      </c>
      <c r="K130" s="37"/>
      <c r="L130" s="37" t="str">
        <f>IFERROR(VLOOKUP(D130,DB!A:I,9,0),"")</f>
        <v/>
      </c>
    </row>
    <row r="131" spans="1:12" ht="15">
      <c r="A131" s="92"/>
      <c r="B131" s="92" t="str">
        <f>IFERROR(VLOOKUP(D131,DB!A:K,11,0),"")</f>
        <v/>
      </c>
      <c r="C131" s="92"/>
      <c r="D131" s="92"/>
      <c r="E131" s="92"/>
      <c r="F131" s="134"/>
      <c r="G131" s="135">
        <f ca="1">IFERROR(NOW()-F131,"-")</f>
        <v>45934.838059606482</v>
      </c>
      <c r="H131" s="134"/>
      <c r="I131" s="92" t="str">
        <f>IFERROR(VLOOKUP(D131,DB!A:F,6,0),"")</f>
        <v/>
      </c>
      <c r="J131" s="92" t="str">
        <f>IFERROR(VLOOKUP(D131,DB!A:G,7,0),"")</f>
        <v/>
      </c>
      <c r="K131" s="92"/>
      <c r="L131" s="92" t="str">
        <f>IFERROR(VLOOKUP(D131,DB!A:I,9,0),"")</f>
        <v/>
      </c>
    </row>
    <row r="132" spans="1:12" ht="15">
      <c r="A132" s="37"/>
      <c r="B132" s="37" t="str">
        <f>IFERROR(VLOOKUP(D132,DB!A:K,11,0),"")</f>
        <v/>
      </c>
      <c r="C132" s="37"/>
      <c r="D132" s="37"/>
      <c r="E132" s="37"/>
      <c r="F132" s="38"/>
      <c r="G132" s="39">
        <f ca="1">IFERROR(NOW()-F132,"-")</f>
        <v>45934.838059606482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45934.838059606482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45934.838059606482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45934.838059606482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45934.838059606482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45934.838059606482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45934.838059606482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45934.838059606482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45934.838059606482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45934.838059606482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45934.838059606482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45934.838059606482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45934.838059606482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45934.838059606482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45934.838059606482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45934.838059606482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45934.838059606482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45934.838059606482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45934.838059606482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45934.838059606482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45934.838059606482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45934.838059606482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45934.838059606482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45934.838059606482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45934.838059606482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45934.838059606482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45934.838059606482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45934.838059606482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45934.838059606482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45934.838059606482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45934.838059606482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45934.838059606482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45934.838059606482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45934.838059606482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45934.838059606482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45934.838059606482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45934.838059606482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45934.838059606482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45934.838059606482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45934.838059606482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45934.838059606482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45934.838059606482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45934.838059606482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45934.838059606482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45934.838059606482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45934.838059606482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45934.838059606482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45934.838059606482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45934.838059606482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45934.838059606482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45934.838059606482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45934.838059606482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45934.838059606482</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45934.838059606482</v>
      </c>
      <c r="H185" s="134"/>
      <c r="I185" s="92" t="str">
        <f>IFERROR(VLOOKUP(D185,DB!A:F,6,0),"")</f>
        <v/>
      </c>
      <c r="J185" s="92" t="str">
        <f>IFERROR(VLOOKUP(D185,DB!A:G,7,0),"")</f>
        <v/>
      </c>
      <c r="K185" s="92"/>
      <c r="L185" s="92" t="str">
        <f>IFERROR(VLOOKUP(D185,DB!A:I,9,0),"")</f>
        <v/>
      </c>
    </row>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2" ht="15"/>
    <row r="463" ht="15"/>
    <row r="464" ht="15"/>
    <row r="465" ht="15"/>
    <row r="466" ht="15"/>
    <row r="467" ht="15"/>
    <row r="468" ht="15"/>
    <row r="469"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4" ht="15"/>
    <row r="505" ht="15"/>
    <row r="506" ht="15"/>
    <row r="507" ht="15"/>
    <row r="508" ht="15"/>
    <row r="509" ht="15"/>
    <row r="510" ht="15"/>
    <row r="511" ht="15"/>
    <row r="512" ht="15"/>
    <row r="513" ht="15"/>
    <row r="515" ht="15"/>
    <row r="516" ht="15"/>
    <row r="517"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7" ht="15"/>
    <row r="838" ht="15"/>
    <row r="839" ht="15"/>
    <row r="840" ht="15"/>
    <row r="844" ht="15"/>
    <row r="845" ht="15"/>
    <row r="855" ht="15"/>
    <row r="860" ht="15"/>
    <row r="871" ht="15"/>
    <row r="872" ht="15"/>
    <row r="879" ht="15"/>
    <row r="880" ht="15"/>
    <row r="884" ht="15"/>
    <row r="885" ht="15"/>
    <row r="886" ht="15"/>
    <row r="893" ht="15"/>
    <row r="894" ht="15"/>
    <row r="895" ht="15"/>
    <row r="896" ht="15"/>
    <row r="898" ht="15"/>
    <row r="899" ht="15"/>
    <row r="900" ht="15"/>
    <row r="903" ht="15"/>
    <row r="904" ht="15"/>
    <row r="905" ht="15"/>
    <row r="906" ht="15"/>
    <row r="908" ht="15"/>
    <row r="909" ht="15"/>
    <row r="910" ht="15"/>
    <row r="911" ht="15"/>
    <row r="912" ht="15"/>
    <row r="913" ht="15"/>
    <row r="915" ht="15"/>
    <row r="916" ht="15"/>
    <row r="918" ht="15"/>
    <row r="919" ht="15"/>
    <row r="921" ht="15"/>
    <row r="922" ht="15"/>
    <row r="923" ht="15"/>
    <row r="925" ht="15"/>
    <row r="926" ht="15"/>
    <row r="927" ht="15"/>
    <row r="928" ht="15"/>
    <row r="929" ht="15"/>
    <row r="933" ht="15"/>
    <row r="934" ht="15"/>
    <row r="935" ht="15"/>
    <row r="936" ht="15"/>
    <row r="939" ht="15"/>
    <row r="940" ht="15"/>
    <row r="943" ht="15"/>
    <row r="984" ht="15"/>
    <row r="985" ht="15"/>
    <row r="988" ht="15"/>
    <row r="989" ht="15"/>
    <row r="996" ht="15"/>
    <row r="997" ht="15"/>
    <row r="1000" ht="15"/>
    <row r="1002" ht="15"/>
    <row r="1004" ht="15"/>
    <row r="1005" ht="15"/>
    <row r="1006" ht="15"/>
    <row r="1009" ht="15"/>
    <row r="1010" ht="15"/>
    <row r="1012" ht="15"/>
    <row r="1015" ht="15"/>
    <row r="1016" ht="15"/>
    <row r="1018" ht="15"/>
    <row r="1019" ht="15"/>
    <row r="1020" ht="15"/>
    <row r="1021" ht="15"/>
    <row r="1022" ht="15"/>
    <row r="1025" ht="15"/>
    <row r="1026" ht="15"/>
    <row r="1027" ht="15"/>
    <row r="1028" ht="15"/>
    <row r="1029" ht="15"/>
    <row r="1030" ht="15"/>
    <row r="1032" ht="15"/>
    <row r="1034" ht="15"/>
    <row r="1036" ht="15"/>
    <row r="1037" ht="15"/>
    <row r="1038" ht="15"/>
    <row r="1040" ht="15"/>
    <row r="1041" ht="15"/>
    <row r="1042" ht="15"/>
    <row r="1043" ht="15"/>
    <row r="1044" ht="15"/>
    <row r="1045" ht="15"/>
    <row r="1046" ht="15"/>
    <row r="1048" ht="15"/>
    <row r="1049" ht="15"/>
    <row r="1050" ht="15"/>
    <row r="1055" ht="15"/>
    <row r="1056" ht="15"/>
    <row r="1060" ht="15"/>
    <row r="1061" ht="15"/>
    <row r="1062" ht="15"/>
    <row r="1065" ht="15"/>
    <row r="1067" ht="15"/>
    <row r="1071" ht="15"/>
    <row r="1075" ht="15"/>
    <row r="1081" ht="15"/>
    <row r="1082" ht="15"/>
    <row r="1084" ht="15"/>
    <row r="1085" ht="15"/>
    <row r="1087" ht="15"/>
    <row r="1090" ht="15"/>
    <row r="1091" ht="15"/>
    <row r="1093" ht="15"/>
    <row r="1095" ht="15"/>
    <row r="1097" ht="15"/>
    <row r="1099" ht="15"/>
    <row r="1100" ht="15"/>
    <row r="1101" ht="15"/>
    <row r="1103" ht="15"/>
    <row r="1104" ht="15"/>
    <row r="1105" ht="15"/>
    <row r="1106" ht="15"/>
    <row r="1109" ht="15"/>
    <row r="1283" ht="15"/>
    <row r="1284" ht="15"/>
    <row r="1294" ht="15"/>
    <row r="1295" ht="15"/>
    <row r="1296" ht="15"/>
    <row r="1302" ht="15"/>
    <row r="1303" ht="15"/>
    <row r="1304" ht="15"/>
    <row r="1305" ht="15"/>
    <row r="1307" ht="15"/>
    <row r="1310" ht="15"/>
    <row r="1311" ht="15"/>
    <row r="1312" ht="15"/>
    <row r="1313" ht="15"/>
    <row r="1315" ht="15"/>
    <row r="1316" ht="15"/>
    <row r="1318" ht="15"/>
    <row r="1319" ht="15"/>
    <row r="1320" ht="15"/>
    <row r="1321" ht="15"/>
    <row r="1323" ht="15"/>
    <row r="1324" ht="15"/>
    <row r="1325" ht="15"/>
    <row r="1328" ht="15"/>
    <row r="1329" ht="15"/>
    <row r="1332" ht="15"/>
    <row r="1333" ht="15"/>
    <row r="1334" ht="15"/>
    <row r="1335" ht="15"/>
    <row r="1336" ht="15"/>
    <row r="1337" ht="15"/>
    <row r="1338" ht="15"/>
    <row r="1339" ht="15"/>
    <row r="1341" ht="15"/>
    <row r="1343" ht="15"/>
    <row r="1344" ht="15"/>
    <row r="1345" ht="15"/>
    <row r="1348" ht="15"/>
    <row r="1358" ht="15"/>
    <row r="1361" ht="15"/>
    <row r="1362" ht="15"/>
    <row r="1366" ht="15"/>
    <row r="1370" ht="15"/>
    <row r="1373" ht="15"/>
    <row r="1375" ht="15"/>
    <row r="1376" ht="15"/>
    <row r="1379" ht="15"/>
    <row r="1381" ht="15"/>
    <row r="1385" ht="15"/>
    <row r="1386" ht="15"/>
  </sheetData>
  <dataValidations count="2">
    <dataValidation allowBlank="1" showInputMessage="1" showErrorMessage="1" sqref="E1" xr:uid="{920C6338-E771-4DAE-8C89-92A9093EA4DE}"/>
    <dataValidation type="list" allowBlank="1" showInputMessage="1" showErrorMessage="1" sqref="E2:E1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0.95708738426037598</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8.0652123842592118</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2.019413773145061</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1.1327356481488096</v>
      </c>
      <c r="H5" s="140">
        <v>45933.228229166663</v>
      </c>
      <c r="I5" s="137" t="str">
        <f>IFERROR(VLOOKUP(D5,DB!A:F,6,0),"")</f>
        <v>SCECO</v>
      </c>
      <c r="J5" s="137" t="str">
        <f>IFERROR(VLOOKUP(D5,DB!A:G,7,0),"")</f>
        <v>Weak</v>
      </c>
      <c r="K5" s="137" t="s">
        <v>39073</v>
      </c>
      <c r="L5" s="137" t="str">
        <f>IFERROR(VLOOKUP(D5,DB!A:I,9,0),"")</f>
        <v>Latis</v>
      </c>
    </row>
    <row r="6" spans="1:16383" ht="31.5" customHeight="1">
      <c r="A6" s="121"/>
      <c r="B6" s="137" t="str">
        <f>IFERROR(VLOOKUP(D6,DB!A:K,11,0),"")</f>
        <v/>
      </c>
      <c r="C6" s="137"/>
      <c r="D6" s="137"/>
      <c r="E6" s="137"/>
      <c r="F6" s="137"/>
      <c r="G6" s="137">
        <f ca="1">IFERROR(NOW()-F6,"-")</f>
        <v>45934.838059606482</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45934.83805972222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45934.83805972222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45934.83805972222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45934.83805972222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45934.83805972222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45934.83805972222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45934.83805972222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45934.83805972222</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45934.83805972222</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45934.83805972222</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45934.83805972222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45934.83805972222</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45934.83805972222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45934.83805972222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45934.83805972222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45934.83805972222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45934.83805972222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45934.83805972222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45934.83805972222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45934.83805972222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45934.83805972222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45934.83805972222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45934.83805972222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45934.83805972222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45934.83805972222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45934.83805972222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45934.83805972222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45934.83805972222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45934.83805972222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45934.83805972222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45934.83805972222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45934.83805972222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45934.83805972222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45934.83805972222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45934.83805972222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45934.83805972222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45934.83805972222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45934.83805972222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45934.83805972222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45934.83805972222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45934.83805972222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45934.83805972222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45934.83805972222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45934.83805972222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45934.83805972222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45934.83805972222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45934.83805972222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45934.83805972222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45934.83805972222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45934.83805972222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45934.83805972222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45934.83805972222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45934.83805972222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45934.83805972222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45934.83805972222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45934.83805972222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45934.83805972222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45934.83805972222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45934.83805972222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45934.83805972222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45934.83805972222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45934.83805972222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45934.83805972222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45934.83805972222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45934.83805972222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45934.83805972222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45934.83805972222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45934.83805972222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45934.83805972222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45934.83805972222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45934.83805972222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45934.83805972222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45934.83805972222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45934.83805972222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45934.83805972222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45934.83805972222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45934.83805972222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45934.83805972222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45934.83805972222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45934.83805972222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45934.83805972222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45934.83805972222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45934.83805972222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45934.83805972222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45934.83805972222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45934.83805972222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45934.83805972222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45934.83805972222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45934.83805972222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45934.83805972222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45934.83805972222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45934.83805972222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45934.83805972222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45934.83805972222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45934.83805972222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45934.83805972222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45934.83805972222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45934.83805972222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45934.83805972222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45934.83805972222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45934.83805972222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45934.83805972222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45934.83805972222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45934.83805972222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45934.83805972222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45934.83805972222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45934.83805972222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45934.83805972222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45934.83805972222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45934.83805972222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45934.83805972222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45934.83805972222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45934.83805972222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45934.83805972222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45934.83805972222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45934.83805972222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45934.83805972222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45934.83805972222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45934.83805972222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45934.83805972222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45934.83805972222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45934.83805972222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45934.83805972222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45934.83805972222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45934.83805972222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45934.83805972222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45934.83805972222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45934.83805972222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45934.83805972222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45934.83805972222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45934.83805972222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45934.83805972222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45934.83805972222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45934.83805972222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45934.83805972222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45934.83805972222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45934.83805972222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45934.83805972222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45934.83805972222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45934.83805972222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45934.83805972222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45934.83805972222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45934.83805972222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45934.83805972222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45934.83805972222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45934.83805972222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45934.83805972222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45934.83805972222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45934.83805972222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45934.83805972222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45934.83805972222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45934.83805972222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45934.83805972222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45934.83805972222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45934.83805972222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45934.83805972222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45934.83805972222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45934.83805972222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45934.83805972222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45934.83805972222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45934.83805972222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45934.83805972222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45934.83805972222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45934.83805972222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45934.83805972222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45934.83805972222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45934.83805972222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45934.83805972222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45934.83805972222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45934.83805972222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45934.83805972222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45934.83805972222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45934.83805972222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45934.83805972222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45934.83805972222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45934.83805972222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45934.83805972222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45934.83805972222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45934.83805972222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45934.83805972222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45934.83805972222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45934.83805972222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45934.83805972222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45934.83805972222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45934.83805972222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45934.83805972222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45934.83805972222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45934.83805972222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45934.83805972222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45934.83805972222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45934.83805972222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45934.83805972222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45934.83805972222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45934.83805972222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45934.83805972222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45934.83805972222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45934.83805972222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45934.83805972222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45934.83805972222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45934.83805972222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45934.83805972222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45934.83805972222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45934.83805972222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45934.83805972222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45934.83805972222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45934.83805972222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45934.83805972222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45934.83805972222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45934.83805972222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45934.83805972222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45934.83805972222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45934.83805972222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45934.83805972222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45934.83805972222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45934.83805972222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45934.83805972222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45934.83805972222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45934.83805972222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45934.83805972222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45934.83805972222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45934.83805972222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45934.83805972222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45934.83805972222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45934.83805972222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45934.83805972222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45934.83805972222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45934.83805972222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45934.83805972222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45934.83805972222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45934.83805972222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45934.83805972222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45934.83805972222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45934.83805972222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45934.83805972222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45934.83805972222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45934.83805972222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45934.83805972222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45934.83805972222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45934.83805972222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45934.83805972222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45934.83805972222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45934.83805972222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45934.83805972222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45934.83805972222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45934.83805972222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45934.83805972222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45934.83805972222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45934.83805972222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45934.83805972222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45934.83805972222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45934.83805972222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45934.83805972222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45934.83805972222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45934.83805972222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45934.83805972222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45934.83805972222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45934.83805972222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45934.83805972222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45934.83805972222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45934.83805972222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45934.83805972222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45934.83805972222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45934.83805972222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45934.83805972222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45934.83805972222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45934.83805972222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45934.83805972222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45934.83805972222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45934.83805972222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45934.83805972222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45934.83805972222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45934.83805972222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45934.83805972222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45934.83805972222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45934.83805972222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45934.83805972222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45934.83805972222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45934.83805972222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45934.83805972222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45934.83805972222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45934.83805972222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45934.83805972222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45934.83805972222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45934.83805972222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45934.83805972222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45934.83805972222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45934.83805972222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45934.83805972222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45934.83805972222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45934.83805972222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45934.83805972222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45934.83805972222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45934.83805972222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45934.83805972222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45934.83805972222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45934.83805972222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45934.83805972222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45934.83805972222</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2025-10-04T17:08:45Z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